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27795" windowHeight="14370" activeTab="5"/>
  </bookViews>
  <sheets>
    <sheet name="Introduction" sheetId="1" r:id="rId1"/>
    <sheet name="A. HTT General" sheetId="2" r:id="rId2"/>
    <sheet name="B1. HTT Mortgage Assets" sheetId="3" r:id="rId3"/>
    <sheet name="C. HTT Harmonised Glossary" sheetId="4" r:id="rId4"/>
    <sheet name="Disclaimer" sheetId="5" r:id="rId5"/>
    <sheet name="D. Nat'l Transparency Template" sheetId="6" r:id="rId6"/>
  </sheets>
  <externalReferences>
    <externalReference r:id="rId7"/>
  </externalReferences>
  <definedNames>
    <definedName name="_DV_C21" localSheetId="5">'D. Nat''l Transparency Template'!$B$416</definedName>
    <definedName name="acceptable_use_policy" localSheetId="4">Disclaimer!#REF!</definedName>
    <definedName name="general_tc" localSheetId="4">Disclaimer!$A$61</definedName>
    <definedName name="_xlnm.Print_Area" localSheetId="1">'A. HTT General'!$A$1:$G$319</definedName>
    <definedName name="_xlnm.Print_Area" localSheetId="2">'B1. HTT Mortgage Assets'!$A$1:$G$351</definedName>
    <definedName name="_xlnm.Print_Area" localSheetId="3">'C. HTT Harmonised Glossary'!$A$1:$C$37</definedName>
    <definedName name="_xlnm.Print_Area" localSheetId="5">'D. Nat''l Transparency Template'!$B$1:$O$421</definedName>
    <definedName name="_xlnm.Print_Area" localSheetId="4">Disclaimer!$A$1:$A$169</definedName>
    <definedName name="_xlnm.Print_Area" localSheetId="0">Introduction!$A$2:$K$38</definedName>
    <definedName name="_xlnm.Print_Titles" localSheetId="5">'D. Nat''l Transparency Template'!$1:$4</definedName>
    <definedName name="_xlnm.Print_Titles" localSheetId="4">Disclaimer!$2:$2</definedName>
    <definedName name="privacy_policy" localSheetId="4">Disclaimer!$A$136</definedName>
    <definedName name="Z_9F95934F_24FC_41B7_9494_8CA0C5442D7D_.wvu.PrintArea" localSheetId="5" hidden="1">'D. Nat''l Transparency Template'!$B$1:$M$419</definedName>
    <definedName name="Z_9F95934F_24FC_41B7_9494_8CA0C5442D7D_.wvu.PrintTitles" localSheetId="5" hidden="1">'D. Nat''l Transparency Template'!$1:$3</definedName>
    <definedName name="Z_9F95934F_24FC_41B7_9494_8CA0C5442D7D_.wvu.Rows" localSheetId="5" hidden="1">'D. Nat''l Transparency Template'!#REF!,'D. Nat''l Transparency Template'!$333:$333,'D. Nat''l Transparency Template'!#REF!</definedName>
  </definedNames>
  <calcPr calcId="145621"/>
</workbook>
</file>

<file path=xl/calcChain.xml><?xml version="1.0" encoding="utf-8"?>
<calcChain xmlns="http://schemas.openxmlformats.org/spreadsheetml/2006/main">
  <c r="C227" i="3" l="1"/>
  <c r="C176" i="3"/>
  <c r="G337" i="3"/>
  <c r="F337" i="3"/>
  <c r="G336" i="3"/>
  <c r="F336" i="3"/>
  <c r="G335" i="3"/>
  <c r="F335" i="3"/>
  <c r="G334" i="3"/>
  <c r="F334" i="3"/>
  <c r="G333" i="3"/>
  <c r="F333" i="3"/>
  <c r="G332" i="3"/>
  <c r="F332" i="3"/>
  <c r="D227" i="3"/>
  <c r="D226" i="3"/>
  <c r="D225" i="3"/>
  <c r="D224" i="3"/>
  <c r="D223" i="3"/>
  <c r="D222" i="3"/>
  <c r="D230" i="3" s="1"/>
  <c r="G224" i="3" s="1"/>
  <c r="C219" i="3"/>
  <c r="D181" i="3"/>
  <c r="C181" i="3"/>
  <c r="D180" i="3"/>
  <c r="D179" i="3"/>
  <c r="C179" i="3"/>
  <c r="D178" i="3"/>
  <c r="D177" i="3"/>
  <c r="C177" i="3"/>
  <c r="D176" i="3"/>
  <c r="D175" i="3"/>
  <c r="C175" i="3"/>
  <c r="D174" i="3"/>
  <c r="D173" i="3"/>
  <c r="C173" i="3"/>
  <c r="D172" i="3"/>
  <c r="D171" i="3"/>
  <c r="C171" i="3"/>
  <c r="C155" i="3"/>
  <c r="F155" i="3" s="1"/>
  <c r="C154" i="3"/>
  <c r="F154" i="3" s="1"/>
  <c r="C153" i="3"/>
  <c r="F153" i="3" s="1"/>
  <c r="C152" i="3"/>
  <c r="F152" i="3" s="1"/>
  <c r="C151" i="3"/>
  <c r="F151" i="3" s="1"/>
  <c r="F143" i="3"/>
  <c r="F142" i="3"/>
  <c r="F141" i="3"/>
  <c r="F133" i="3"/>
  <c r="F81" i="3"/>
  <c r="F77" i="3" s="1"/>
  <c r="C77" i="3"/>
  <c r="F73" i="3"/>
  <c r="C73" i="3"/>
  <c r="F44" i="3"/>
  <c r="C44" i="3"/>
  <c r="C36" i="3"/>
  <c r="F36" i="3" s="1"/>
  <c r="F28" i="3"/>
  <c r="C28" i="3"/>
  <c r="C12" i="3"/>
  <c r="C15" i="3" s="1"/>
  <c r="F12" i="3" s="1"/>
  <c r="G236" i="3" l="1"/>
  <c r="F21" i="3"/>
  <c r="F22" i="3"/>
  <c r="F24" i="3"/>
  <c r="F26" i="3"/>
  <c r="C168" i="3"/>
  <c r="C172" i="3"/>
  <c r="C195" i="3" s="1"/>
  <c r="C180" i="3"/>
  <c r="G233" i="3"/>
  <c r="G222" i="3"/>
  <c r="G234" i="3"/>
  <c r="G232" i="3"/>
  <c r="G225" i="3"/>
  <c r="G231" i="3"/>
  <c r="G235" i="3"/>
  <c r="G226" i="3"/>
  <c r="F19" i="3"/>
  <c r="F25" i="3"/>
  <c r="F17" i="3"/>
  <c r="F23" i="3"/>
  <c r="F18" i="3"/>
  <c r="F16" i="3"/>
  <c r="F20" i="3"/>
  <c r="F13" i="3"/>
  <c r="D195" i="3"/>
  <c r="G227" i="3"/>
  <c r="F14" i="3"/>
  <c r="G223" i="3"/>
  <c r="C225" i="3"/>
  <c r="C174" i="3"/>
  <c r="C178" i="3"/>
  <c r="C132" i="3"/>
  <c r="F132" i="3" s="1"/>
  <c r="C241" i="3"/>
  <c r="C223" i="3"/>
  <c r="C226" i="3"/>
  <c r="F15" i="3" l="1"/>
  <c r="C243" i="3"/>
  <c r="C222" i="3"/>
  <c r="G181" i="3"/>
  <c r="G178" i="3"/>
  <c r="G171" i="3"/>
  <c r="G177" i="3"/>
  <c r="G174" i="3"/>
  <c r="G175" i="3"/>
  <c r="G172" i="3"/>
  <c r="G180" i="3"/>
  <c r="G176" i="3"/>
  <c r="G179" i="3"/>
  <c r="G173" i="3"/>
  <c r="C224" i="3"/>
  <c r="F180" i="3"/>
  <c r="F178" i="3"/>
  <c r="F176" i="3"/>
  <c r="F174" i="3"/>
  <c r="F172" i="3"/>
  <c r="F181" i="3"/>
  <c r="F179" i="3"/>
  <c r="F177" i="3"/>
  <c r="F175" i="3"/>
  <c r="F173" i="3"/>
  <c r="F171" i="3"/>
  <c r="G230" i="3"/>
  <c r="F195" i="3" l="1"/>
  <c r="C230" i="3"/>
  <c r="C103" i="3"/>
  <c r="F103" i="3" s="1"/>
  <c r="C100" i="3"/>
  <c r="F100" i="3" s="1"/>
  <c r="C99" i="3"/>
  <c r="F99" i="3" s="1"/>
  <c r="C131" i="3"/>
  <c r="F131" i="3" s="1"/>
  <c r="C161" i="3"/>
  <c r="F161" i="3" s="1"/>
  <c r="C101" i="3"/>
  <c r="F101" i="3" s="1"/>
  <c r="G195" i="3"/>
  <c r="F234" i="3" l="1"/>
  <c r="F226" i="3"/>
  <c r="F224" i="3"/>
  <c r="F233" i="3"/>
  <c r="F235" i="3"/>
  <c r="F225" i="3"/>
  <c r="F227" i="3"/>
  <c r="F232" i="3"/>
  <c r="F222" i="3"/>
  <c r="F223" i="3"/>
  <c r="F236" i="3"/>
  <c r="F231" i="3"/>
  <c r="C102" i="3"/>
  <c r="F102" i="3" s="1"/>
  <c r="F230" i="3" l="1"/>
</calcChain>
</file>

<file path=xl/sharedStrings.xml><?xml version="1.0" encoding="utf-8"?>
<sst xmlns="http://schemas.openxmlformats.org/spreadsheetml/2006/main" count="2566" uniqueCount="1609">
  <si>
    <t>Harmonised Transparency Template</t>
  </si>
  <si>
    <t>Canada</t>
  </si>
  <si>
    <t>The Toronto-Dominion Bank</t>
  </si>
  <si>
    <t xml:space="preserve">Reporting Date: </t>
  </si>
  <si>
    <t>22/09/17</t>
  </si>
  <si>
    <t>Cut-off Date:</t>
  </si>
  <si>
    <t>31/08/17</t>
  </si>
  <si>
    <t>Index</t>
  </si>
  <si>
    <t>Worksheet A: HTT General</t>
  </si>
  <si>
    <t>Tab 1: Harmonised Transparency Template</t>
  </si>
  <si>
    <t>Worksheet B1: HTT Mortgage Assets</t>
  </si>
  <si>
    <t>Worksheet C: HTT Harmonised Glossary</t>
  </si>
  <si>
    <t>Covered Bond Label Disclaimer</t>
  </si>
  <si>
    <t>Worksheet D: National Transparency Template</t>
  </si>
  <si>
    <t xml:space="preserve">The Covered Bond Label Foundation and its affiliates are not associated with and do not approve or endorse TD's covered bond products. </t>
  </si>
  <si>
    <t>A. Harmonised Transparency Template - General Information</t>
  </si>
  <si>
    <t>Reporting in Domestic Currency</t>
  </si>
  <si>
    <t>CAD</t>
  </si>
  <si>
    <t>CONTENT OF TAB A</t>
  </si>
  <si>
    <t>1. Basic Facts</t>
  </si>
  <si>
    <t>2. Regulatory Summary</t>
  </si>
  <si>
    <t>3. General Cover Pool / Covered Bond Information</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</si>
  <si>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</si>
  <si>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</si>
  <si>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</si>
  <si>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</si>
  <si>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</si>
  <si>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</si>
  <si>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</si>
  <si>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</si>
  <si>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</si>
  <si>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</si>
  <si>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</si>
  <si>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</si>
  <si>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</si>
  <si>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</si>
  <si>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</si>
  <si>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</si>
  <si>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</si>
  <si>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</si>
  <si>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</si>
  <si>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</si>
  <si>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</si>
  <si>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</si>
  <si>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</si>
  <si>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</si>
  <si>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</si>
  <si>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</si>
  <si>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</si>
  <si>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</si>
  <si>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</si>
  <si>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</si>
  <si>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</si>
  <si>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</si>
  <si>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</si>
  <si>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</si>
  <si>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</si>
  <si>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</si>
  <si>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</si>
  <si>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</si>
  <si>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</si>
  <si>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</si>
  <si>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</si>
  <si>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</si>
  <si>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</si>
  <si>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</si>
  <si>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</si>
  <si>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</si>
  <si>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</si>
  <si>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</si>
  <si>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</si>
  <si>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</si>
  <si>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</si>
  <si>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</si>
  <si>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</si>
  <si>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</si>
  <si>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</si>
  <si>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</si>
  <si>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</si>
  <si>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</si>
  <si>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</si>
  <si>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</si>
  <si>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</si>
  <si>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</si>
  <si>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</si>
  <si>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</si>
  <si>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</si>
  <si>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</si>
  <si>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</si>
  <si>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</si>
  <si>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</si>
  <si>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</si>
  <si>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</si>
  <si>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</si>
  <si>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</si>
  <si>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</si>
  <si>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</si>
  <si>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</si>
  <si>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</si>
  <si>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</si>
  <si>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</si>
  <si>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</si>
  <si>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</si>
  <si>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</si>
  <si>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</si>
  <si>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</si>
  <si>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</si>
  <si>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</si>
  <si>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</si>
  <si>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</si>
  <si>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</si>
  <si>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</si>
  <si>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</si>
  <si>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</si>
  <si>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</si>
  <si>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</si>
  <si>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*reporting Weighted Average Remaining Term</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</si>
  <si>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</si>
  <si>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</si>
  <si>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</si>
  <si>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</si>
  <si>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</si>
  <si>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</si>
  <si>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</si>
  <si>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</si>
  <si>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</si>
  <si>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</si>
  <si>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</si>
  <si>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</si>
  <si>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</si>
  <si>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</si>
  <si>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</si>
  <si>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</si>
  <si>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</si>
  <si>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</si>
  <si>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</si>
  <si>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</si>
  <si>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</si>
  <si>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</si>
  <si>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</si>
  <si>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</si>
  <si>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</si>
  <si>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</si>
  <si>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</si>
  <si>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</si>
  <si>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</si>
  <si>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</si>
  <si>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</si>
  <si>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</si>
  <si>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</si>
  <si>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</si>
  <si>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</si>
  <si>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</si>
  <si>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</si>
  <si>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</si>
  <si>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</si>
  <si>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</si>
  <si>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</si>
  <si>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</si>
  <si>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</si>
  <si>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</si>
  <si>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</si>
  <si>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</si>
  <si>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</si>
  <si>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</si>
  <si>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</si>
  <si>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</si>
  <si>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</si>
  <si>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</si>
  <si>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</si>
  <si>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</si>
  <si>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</si>
  <si>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</si>
  <si>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</si>
  <si>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</si>
  <si>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</si>
  <si>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</si>
  <si>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</si>
  <si>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</si>
  <si>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</si>
  <si>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</si>
  <si>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</si>
  <si>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</si>
  <si>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</si>
  <si>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</si>
  <si>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</si>
  <si>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</si>
  <si>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</si>
  <si>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</si>
  <si>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</si>
  <si>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</si>
  <si>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</si>
  <si>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</si>
  <si>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</si>
  <si>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</si>
  <si>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</si>
  <si>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</si>
  <si>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</si>
  <si>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</si>
  <si>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</si>
  <si>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</si>
  <si>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</si>
  <si>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</si>
  <si>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</si>
  <si>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</si>
  <si>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</si>
  <si>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</si>
  <si>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</si>
  <si>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</si>
  <si>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</si>
  <si>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</si>
  <si>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</si>
  <si>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</si>
  <si>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</si>
  <si>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</si>
  <si>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</si>
  <si>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</si>
  <si>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</si>
  <si>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</si>
  <si>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</si>
  <si>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</si>
  <si>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</si>
  <si>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</si>
  <si>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</si>
  <si>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</si>
  <si>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</si>
  <si>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</si>
  <si>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</si>
  <si>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</si>
  <si>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</si>
  <si>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</si>
  <si>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</si>
  <si>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</si>
  <si>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</si>
  <si>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</si>
  <si>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</si>
  <si>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</si>
  <si>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</si>
  <si>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</si>
  <si>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</si>
  <si>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</si>
  <si>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</si>
  <si>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</si>
  <si>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</si>
  <si>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</si>
  <si>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</si>
  <si>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</si>
  <si>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</si>
  <si>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</si>
  <si>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</si>
  <si>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</si>
  <si>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</si>
  <si>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</si>
  <si>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</si>
  <si>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</si>
  <si>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</si>
  <si>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</si>
  <si>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</si>
  <si>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</si>
  <si>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</si>
  <si>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</si>
  <si>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</si>
  <si>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</si>
  <si>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</si>
  <si>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</si>
  <si>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</si>
  <si>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</si>
  <si>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</si>
  <si>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</si>
  <si>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</si>
  <si>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</si>
  <si>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</si>
  <si>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</si>
  <si>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</si>
  <si>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</si>
  <si>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</si>
  <si>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</si>
  <si>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</si>
  <si>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</si>
  <si>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</si>
  <si>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</si>
  <si>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</si>
  <si>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</si>
  <si>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</si>
  <si>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</si>
  <si>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</si>
  <si>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</si>
  <si>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</si>
  <si>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</si>
  <si>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</si>
  <si>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</si>
  <si>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</si>
  <si>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</si>
  <si>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</si>
  <si>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</si>
  <si>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</si>
  <si>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</si>
  <si>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</si>
  <si>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</si>
  <si>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</si>
  <si>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</si>
  <si>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</si>
  <si>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</si>
  <si>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</si>
  <si>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</si>
  <si>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</si>
  <si>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</si>
  <si>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</si>
  <si>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</si>
  <si>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</si>
  <si>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</si>
  <si>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</si>
  <si>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</si>
  <si>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</si>
  <si>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</si>
  <si>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</si>
  <si>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</si>
  <si>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</si>
  <si>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</si>
  <si>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</si>
  <si>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</si>
  <si>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</si>
  <si>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</si>
  <si>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</si>
  <si>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</si>
  <si>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</si>
  <si>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</si>
  <si>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</si>
  <si>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</si>
  <si>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</si>
  <si>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</si>
  <si>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</si>
  <si>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</si>
  <si>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</si>
  <si>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</si>
  <si>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</si>
  <si>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</si>
  <si>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</si>
  <si>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</si>
  <si>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</si>
  <si>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</si>
  <si>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</si>
  <si>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</si>
  <si>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</si>
  <si>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</si>
  <si>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</si>
  <si>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</si>
  <si>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</si>
  <si>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</si>
  <si>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</si>
  <si>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</si>
  <si>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</si>
  <si>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</si>
  <si>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ND3</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</si>
  <si>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</si>
  <si>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</si>
  <si>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</si>
  <si>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</si>
  <si>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</si>
  <si>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</si>
  <si>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</si>
  <si>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</si>
  <si>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</si>
  <si>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</si>
  <si>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</si>
  <si>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</si>
  <si>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</si>
  <si>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</si>
  <si>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</si>
  <si>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</si>
  <si>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</si>
  <si>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</si>
  <si>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</si>
  <si>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</si>
  <si>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</si>
  <si>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</si>
  <si>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</si>
  <si>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</si>
  <si>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</si>
  <si>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</si>
  <si>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</si>
  <si>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</si>
  <si>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</si>
  <si>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</si>
  <si>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</si>
  <si>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</si>
  <si>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</si>
  <si>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</si>
  <si>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</si>
  <si>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</si>
  <si>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</si>
  <si>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</si>
  <si>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</si>
  <si>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</si>
  <si>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</si>
  <si>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</si>
  <si>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</si>
  <si>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</si>
  <si>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</si>
  <si>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</si>
  <si>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</si>
  <si>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</si>
  <si>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</si>
  <si>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</si>
  <si>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</si>
  <si>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</si>
  <si>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</si>
  <si>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</si>
  <si>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</si>
  <si>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</si>
  <si>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</si>
  <si>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</si>
  <si>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</si>
  <si>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</si>
  <si>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</si>
  <si>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</si>
  <si>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</si>
  <si>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</si>
  <si>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</si>
  <si>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</si>
  <si>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</si>
  <si>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</si>
  <si>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</si>
  <si>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</si>
  <si>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</si>
  <si>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</si>
  <si>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</si>
  <si>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</si>
  <si>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</si>
  <si>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</si>
  <si>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</si>
  <si>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</si>
  <si>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</si>
  <si>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</si>
  <si>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</si>
  <si>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</si>
  <si>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</si>
  <si>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</si>
  <si>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</si>
  <si>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</si>
  <si>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</si>
  <si>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</si>
  <si>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</si>
  <si>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</si>
  <si>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</si>
  <si>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</si>
  <si>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</si>
  <si>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</si>
  <si>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</si>
  <si>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</si>
  <si>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</si>
  <si>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</si>
  <si>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</si>
  <si>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</si>
  <si>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</si>
  <si>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</si>
  <si>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</si>
  <si>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</si>
  <si>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</si>
  <si>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</si>
  <si>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</si>
  <si>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</si>
  <si>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</si>
  <si>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</si>
  <si>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</si>
  <si>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</si>
  <si>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</si>
  <si>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</si>
  <si>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</si>
  <si>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</si>
  <si>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</si>
  <si>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</si>
  <si>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</si>
  <si>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</si>
  <si>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</si>
  <si>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</si>
  <si>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</si>
  <si>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</si>
  <si>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</si>
  <si>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</si>
  <si>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</si>
  <si>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</si>
  <si>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</si>
  <si>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</si>
  <si>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</si>
  <si>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</si>
  <si>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</si>
  <si>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</si>
  <si>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</si>
  <si>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</si>
  <si>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</si>
  <si>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</si>
  <si>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</si>
  <si>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</si>
  <si>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</si>
  <si>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</si>
  <si>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</si>
  <si>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</si>
  <si>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</si>
  <si>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</si>
  <si>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</si>
  <si>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</si>
  <si>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</si>
  <si>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</si>
  <si>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</si>
  <si>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</si>
  <si>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</si>
  <si>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</si>
  <si>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</si>
  <si>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</si>
  <si>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</si>
  <si>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</si>
  <si>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</si>
  <si>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</si>
  <si>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</si>
  <si>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</si>
  <si>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</si>
  <si>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</si>
  <si>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</si>
  <si>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</si>
  <si>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</si>
  <si>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</si>
  <si>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</si>
  <si>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</si>
  <si>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</si>
  <si>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</si>
  <si>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</si>
  <si>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</si>
  <si>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</si>
  <si>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</si>
  <si>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</si>
  <si>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</si>
  <si>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</si>
  <si>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</si>
  <si>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</si>
  <si>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</si>
  <si>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</si>
  <si>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</si>
  <si>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</si>
  <si>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</si>
  <si>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</si>
  <si>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</si>
  <si>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</si>
  <si>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</si>
  <si>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</si>
  <si>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</si>
  <si>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</si>
  <si>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</si>
  <si>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</si>
  <si>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</si>
  <si>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</si>
  <si>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</si>
  <si>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</si>
  <si>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</si>
  <si>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</si>
  <si>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</si>
  <si>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</si>
  <si>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</si>
  <si>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</si>
  <si>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</si>
  <si>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</si>
  <si>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</si>
  <si>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</si>
  <si>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</si>
  <si>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</si>
  <si>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</si>
  <si>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</si>
  <si>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</si>
  <si>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</si>
  <si>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</si>
  <si>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</si>
  <si>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</si>
  <si>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</si>
  <si>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</si>
  <si>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</si>
  <si>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</si>
  <si>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</si>
  <si>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</si>
  <si>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</si>
  <si>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</si>
  <si>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</si>
  <si>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</si>
  <si>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</si>
  <si>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</si>
  <si>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</si>
  <si>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</si>
  <si>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</si>
  <si>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</si>
  <si>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</si>
  <si>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</si>
  <si>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</si>
  <si>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</si>
  <si>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</si>
  <si>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</si>
  <si>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</si>
  <si>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</si>
  <si>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</si>
  <si>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</si>
  <si>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</si>
  <si>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</si>
  <si>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</si>
  <si>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</si>
  <si>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</si>
  <si>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</si>
  <si>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</si>
  <si>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</si>
  <si>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</si>
  <si>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</si>
  <si>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</si>
  <si>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</si>
  <si>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</si>
  <si>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</si>
  <si>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</si>
  <si>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</si>
  <si>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</si>
  <si>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</si>
  <si>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</si>
  <si>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</si>
  <si>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</si>
  <si>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</si>
  <si>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</si>
  <si>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</si>
  <si>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</si>
  <si>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</si>
  <si>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</si>
  <si>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</si>
  <si>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</si>
  <si>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</si>
  <si>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</si>
  <si>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</si>
  <si>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</si>
  <si>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</si>
  <si>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</si>
  <si>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</si>
  <si>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</si>
  <si>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</si>
  <si>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</si>
  <si>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</si>
  <si>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</si>
  <si>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</si>
  <si>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</si>
  <si>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</si>
  <si>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</si>
  <si>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</si>
  <si>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</si>
  <si>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</si>
  <si>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</si>
  <si>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</si>
  <si>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</si>
  <si>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</si>
  <si>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</si>
  <si>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</si>
  <si>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British Columbia</t>
  </si>
  <si>
    <t>M.7.5.2</t>
  </si>
  <si>
    <t>Ontario</t>
  </si>
  <si>
    <t>M.7.5.3</t>
  </si>
  <si>
    <t>Prairies</t>
  </si>
  <si>
    <t>M.7.5.4</t>
  </si>
  <si>
    <t>Quebec</t>
  </si>
  <si>
    <t>M.7.5.5</t>
  </si>
  <si>
    <t>Atlantic</t>
  </si>
  <si>
    <t>M.7.5.6</t>
  </si>
  <si>
    <t>TBC at a country level</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</si>
  <si>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</si>
  <si>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</si>
  <si>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</si>
  <si>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</si>
  <si>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</si>
  <si>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</si>
  <si>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</si>
  <si>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</si>
  <si>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</si>
  <si>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</si>
  <si>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</si>
  <si>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</si>
  <si>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</si>
  <si>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</si>
  <si>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</si>
  <si>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</si>
  <si>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</si>
  <si>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</si>
  <si>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</si>
  <si>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</si>
  <si>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</si>
  <si>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</si>
  <si>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</si>
  <si>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</si>
  <si>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</si>
  <si>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</si>
  <si>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</si>
  <si>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</si>
  <si>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</si>
  <si>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</si>
  <si>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</si>
  <si>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</si>
  <si>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</si>
  <si>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</si>
  <si>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</si>
  <si>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</si>
  <si>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</si>
  <si>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</si>
  <si>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</si>
  <si>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</si>
  <si>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</si>
  <si>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</si>
  <si>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</si>
  <si>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</si>
  <si>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</si>
  <si>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</si>
  <si>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</si>
  <si>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</si>
  <si>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</si>
  <si>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</si>
  <si>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</si>
  <si>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</si>
  <si>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</si>
  <si>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</si>
  <si>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</si>
  <si>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</si>
  <si>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</si>
  <si>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</si>
  <si>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</si>
  <si>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</si>
  <si>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</si>
  <si>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</si>
  <si>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</si>
  <si>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</si>
  <si>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</si>
  <si>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</si>
  <si>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</si>
  <si>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</si>
  <si>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</si>
  <si>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</si>
  <si>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</si>
  <si>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</si>
  <si>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</si>
  <si>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</si>
  <si>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</si>
  <si>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</si>
  <si>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</si>
  <si>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</si>
  <si>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</si>
  <si>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</si>
  <si>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</si>
  <si>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</si>
  <si>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</si>
  <si>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</si>
  <si>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</si>
  <si>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</si>
  <si>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</si>
  <si>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</si>
  <si>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</si>
  <si>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</si>
  <si>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</si>
  <si>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</si>
  <si>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</si>
  <si>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</si>
  <si>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</si>
  <si>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</si>
  <si>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</si>
  <si>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</si>
  <si>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</si>
  <si>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</si>
  <si>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</si>
  <si>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</si>
  <si>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</si>
  <si>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</si>
  <si>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</si>
  <si>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</si>
  <si>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</si>
  <si>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</si>
  <si>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</si>
  <si>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</si>
  <si>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</si>
  <si>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</si>
  <si>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</si>
  <si>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</si>
  <si>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</si>
  <si>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</si>
  <si>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</si>
  <si>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</si>
  <si>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</si>
  <si>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</si>
  <si>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</si>
  <si>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</si>
  <si>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</si>
  <si>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</si>
  <si>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</si>
  <si>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</si>
  <si>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</si>
  <si>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</si>
  <si>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</si>
  <si>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</si>
  <si>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</si>
  <si>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</si>
  <si>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</si>
  <si>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</si>
  <si>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</si>
  <si>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</si>
  <si>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</si>
  <si>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</si>
  <si>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</si>
  <si>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</si>
  <si>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</si>
  <si>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</si>
  <si>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</si>
  <si>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</si>
  <si>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</si>
  <si>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</si>
  <si>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</si>
  <si>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</si>
  <si>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</si>
  <si>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</si>
  <si>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</si>
  <si>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</si>
  <si>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</si>
  <si>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</si>
  <si>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</si>
  <si>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</si>
  <si>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</si>
  <si>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</si>
  <si>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&gt;80 %</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</si>
  <si>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</si>
  <si>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</si>
  <si>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</si>
  <si>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</si>
  <si>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</si>
  <si>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</si>
  <si>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</si>
  <si>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</si>
  <si>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</si>
  <si>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</si>
  <si>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</si>
  <si>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</si>
  <si>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</si>
  <si>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</si>
  <si>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</si>
  <si>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</si>
  <si>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</si>
  <si>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</si>
  <si>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</si>
  <si>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</si>
  <si>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</si>
  <si>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</si>
  <si>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</si>
  <si>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</si>
  <si>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</si>
  <si>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</si>
  <si>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</si>
  <si>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</si>
  <si>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</si>
  <si>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</si>
  <si>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</si>
  <si>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</si>
  <si>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</si>
  <si>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</si>
  <si>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</si>
  <si>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</si>
  <si>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</si>
  <si>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</si>
  <si>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</si>
  <si>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</si>
  <si>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</si>
  <si>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</si>
  <si>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</si>
  <si>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</si>
  <si>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</si>
  <si>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</si>
  <si>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</si>
  <si>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</si>
  <si>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</si>
  <si>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</si>
  <si>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</si>
  <si>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</si>
  <si>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</si>
  <si>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</si>
  <si>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</si>
  <si>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</si>
  <si>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</si>
  <si>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</si>
  <si>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</si>
  <si>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</si>
  <si>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</si>
  <si>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</si>
  <si>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</si>
  <si>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</si>
  <si>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</si>
  <si>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</si>
  <si>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</si>
  <si>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</si>
  <si>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</si>
  <si>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</si>
  <si>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</si>
  <si>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</si>
  <si>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</si>
  <si>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</si>
  <si>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</si>
  <si>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</si>
  <si>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</si>
  <si>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</si>
  <si>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</si>
  <si>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</si>
  <si>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</si>
  <si>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</si>
  <si>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</si>
  <si>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</si>
  <si>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</si>
  <si>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</si>
  <si>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</si>
  <si>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</si>
  <si>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</si>
  <si>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</si>
  <si>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</si>
  <si>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</si>
  <si>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</si>
  <si>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</si>
  <si>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</si>
  <si>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</si>
  <si>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</si>
  <si>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</si>
  <si>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</si>
  <si>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</si>
  <si>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</si>
  <si>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</si>
  <si>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</si>
  <si>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</si>
  <si>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</si>
  <si>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</si>
  <si>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</si>
  <si>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</si>
  <si>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</si>
  <si>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</si>
  <si>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</si>
  <si>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</si>
  <si>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</si>
  <si>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</si>
  <si>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</si>
  <si>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</si>
  <si>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</si>
  <si>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</si>
  <si>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</si>
  <si>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</si>
  <si>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</si>
  <si>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</si>
  <si>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</si>
  <si>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</si>
  <si>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</si>
  <si>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</si>
  <si>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</si>
  <si>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</si>
  <si>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</si>
  <si>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</si>
  <si>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</si>
  <si>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</si>
  <si>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</si>
  <si>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</si>
  <si>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</si>
  <si>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</si>
  <si>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</si>
  <si>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</si>
  <si>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</si>
  <si>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</si>
  <si>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</si>
  <si>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</si>
  <si>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</si>
  <si>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</si>
  <si>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</si>
  <si>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</si>
  <si>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</si>
  <si>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</si>
  <si>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</si>
  <si>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</si>
  <si>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</si>
  <si>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</si>
  <si>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</si>
  <si>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</si>
  <si>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</si>
  <si>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</si>
  <si>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</si>
  <si>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</si>
  <si>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</si>
  <si>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</si>
  <si>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1. Glossary - Standard Harmonised Items</t>
  </si>
  <si>
    <t>HG.1.1</t>
  </si>
  <si>
    <t>OC Calculation: Actual</t>
  </si>
  <si>
    <t>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t>
  </si>
  <si>
    <t>HG.1.2</t>
  </si>
  <si>
    <t>OC Calculation: Legal minimum</t>
  </si>
  <si>
    <t xml:space="preserve">The Canadian Covered Bond legislative framework does not mandate a legal minimum. </t>
  </si>
  <si>
    <t>HG.1.3</t>
  </si>
  <si>
    <t>OC Calculation: Committed</t>
  </si>
  <si>
    <t xml:space="preserve">Registered issuers must establish a minimum and maximum overcollateralization level, measured with reference to Asset Percentages, in their respective covered bond programmes and must be disclosed to investors.  The maximum Asset Percentage disclosed shall be the subject of a contractual covenant of the registered issuer in favour of the covered bondholders (or the Bond Trustee on their behalf).  </t>
  </si>
  <si>
    <t>HG.1.4</t>
  </si>
  <si>
    <t>Interest Rate Types</t>
  </si>
  <si>
    <t>Per the Canadian Registered Covered Bond Programs Guide, covered bonds may bear interest at any rate and any payment frequency.  Interest rate may be fixed or floating.</t>
  </si>
  <si>
    <t>HG.1.5</t>
  </si>
  <si>
    <t xml:space="preserve">Maturity Buckets of Cover assets </t>
  </si>
  <si>
    <t xml:space="preserve">Maturity date of cover assets, consisting of residential mortgage loans, is bucketed based on the remaining term of the borrowers' contractual term, with no prepayment assumed.  </t>
  </si>
  <si>
    <t>HG.1.6</t>
  </si>
  <si>
    <t xml:space="preserve">Maturity Buckets of Covered Bonds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</si>
  <si>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</si>
  <si>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</si>
  <si>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</si>
  <si>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</si>
  <si>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</si>
  <si>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</si>
  <si>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</si>
  <si>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</si>
  <si>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</si>
  <si>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</si>
  <si>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</si>
  <si>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</si>
  <si>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</si>
  <si>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</si>
  <si>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relevant</t>
  </si>
  <si>
    <t xml:space="preserve">The Covered Bond portfolio consists of loans, secured by first lien uninsured mortgages, on residential property that is located in Canada and consists of not more than four residential units. </t>
  </si>
  <si>
    <t>HG.1.12</t>
  </si>
  <si>
    <t>Hedging Strategy</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</si>
  <si>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</si>
  <si>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HG.1.13</t>
  </si>
  <si>
    <t>Non-performing loans</t>
  </si>
  <si>
    <t>Any loan that is three months or more in arrears.</t>
  </si>
  <si>
    <t>OHG.1.1</t>
  </si>
  <si>
    <t>NPV assumptions (when stated)</t>
  </si>
  <si>
    <t>See Valuation Test below.</t>
  </si>
  <si>
    <t>OHG.1.2</t>
  </si>
  <si>
    <t>Cover Pool Amortisation Profile -  
Weighted Average Life [HTT General, G.3.4.1]</t>
  </si>
  <si>
    <t>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</si>
  <si>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OHG.1.3</t>
  </si>
  <si>
    <t>Loan Seasoning</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</si>
  <si>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</si>
  <si>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</si>
  <si>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</si>
  <si>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</si>
  <si>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</si>
  <si>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</si>
  <si>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</si>
  <si>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</si>
  <si>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</si>
  <si>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</si>
  <si>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</si>
  <si>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</si>
  <si>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</si>
  <si>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</si>
  <si>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</si>
  <si>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</si>
  <si>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Y: Contingent collateral amount, if applicable
Z: Negative darry factor calculation 
Liability Value = nominal amount of covered bond liabilities in Canadian dollars (with currency translations undertaken using or at foreign exchange rates reflected in related Covered Bond Collateral Hedges)</t>
  </si>
  <si>
    <t>OHG.3.1</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</si>
  <si>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</si>
  <si>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</si>
  <si>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</si>
  <si>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</si>
  <si>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</si>
  <si>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</si>
  <si>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</si>
  <si>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</si>
  <si>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</si>
  <si>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</si>
  <si>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</si>
  <si>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</si>
  <si>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</si>
  <si>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</si>
  <si>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</si>
  <si>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</si>
  <si>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</si>
  <si>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</si>
  <si>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</si>
  <si>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</si>
  <si>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</si>
  <si>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</si>
  <si>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</si>
  <si>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</si>
  <si>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</si>
  <si>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</si>
  <si>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</si>
  <si>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</si>
  <si>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</si>
  <si>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</si>
  <si>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</si>
  <si>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</si>
  <si>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</si>
  <si>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</si>
  <si>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</si>
  <si>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</si>
  <si>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</si>
  <si>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</si>
  <si>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</si>
  <si>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</si>
  <si>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</si>
  <si>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</si>
  <si>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</si>
  <si>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</si>
  <si>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</si>
  <si>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</si>
  <si>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</si>
  <si>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</si>
  <si>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</si>
  <si>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</si>
  <si>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</si>
  <si>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</si>
  <si>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</si>
  <si>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</si>
  <si>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</si>
  <si>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</si>
  <si>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</si>
  <si>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</si>
  <si>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</si>
  <si>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</si>
  <si>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</si>
  <si>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</si>
  <si>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</si>
  <si>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</si>
  <si>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</si>
  <si>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</si>
  <si>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</si>
  <si>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</si>
  <si>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</si>
  <si>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</si>
  <si>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</si>
  <si>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</si>
  <si>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</si>
  <si>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</si>
  <si>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</si>
  <si>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</si>
  <si>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</si>
  <si>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</si>
  <si>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</si>
  <si>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</si>
  <si>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</si>
  <si>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</si>
  <si>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</si>
  <si>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</si>
  <si>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</si>
  <si>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</si>
  <si>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</si>
  <si>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</si>
  <si>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</si>
  <si>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</si>
  <si>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</si>
  <si>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</si>
  <si>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</si>
  <si>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</si>
  <si>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</si>
  <si>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</si>
  <si>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</si>
  <si>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</si>
  <si>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</si>
  <si>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</si>
  <si>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</si>
  <si>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</si>
  <si>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</si>
  <si>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</si>
  <si>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</si>
  <si>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</si>
  <si>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</si>
  <si>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</si>
  <si>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</si>
  <si>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</si>
  <si>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</si>
  <si>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</si>
  <si>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</si>
  <si>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</si>
  <si>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</si>
  <si>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</si>
  <si>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</si>
  <si>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</si>
  <si>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</si>
  <si>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</si>
  <si>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</si>
  <si>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</si>
  <si>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</si>
  <si>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</si>
  <si>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</si>
  <si>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</si>
  <si>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</si>
  <si>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</si>
  <si>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</si>
  <si>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</si>
  <si>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</si>
  <si>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</si>
  <si>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</si>
  <si>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</si>
  <si>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</si>
  <si>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</si>
  <si>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</si>
  <si>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</si>
  <si>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</si>
  <si>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</si>
  <si>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</si>
  <si>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</si>
  <si>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</si>
  <si>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</si>
  <si>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</si>
  <si>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</si>
  <si>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</si>
  <si>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</si>
  <si>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</si>
  <si>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</si>
  <si>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</si>
  <si>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</si>
  <si>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</si>
  <si>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</si>
  <si>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</si>
  <si>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</si>
  <si>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</si>
  <si>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</si>
  <si>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</si>
  <si>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</si>
  <si>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</si>
  <si>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</si>
  <si>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</si>
  <si>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</si>
  <si>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</si>
  <si>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</si>
  <si>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</si>
  <si>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</si>
  <si>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</si>
  <si>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</si>
  <si>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</si>
  <si>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</si>
  <si>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</si>
  <si>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</si>
  <si>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</si>
  <si>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</si>
  <si>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</si>
  <si>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</si>
  <si>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</si>
  <si>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</si>
  <si>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</si>
  <si>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</si>
  <si>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</si>
  <si>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</si>
  <si>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</si>
  <si>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CBL1</t>
  </si>
  <si>
    <t>€</t>
  </si>
  <si>
    <t>Fixed</t>
  </si>
  <si>
    <t>Aaa</t>
  </si>
  <si>
    <t>AAA</t>
  </si>
  <si>
    <t>CBL2</t>
  </si>
  <si>
    <t>£</t>
  </si>
  <si>
    <t>3 month GBP LIBOR + 0.20%</t>
  </si>
  <si>
    <t>Floating</t>
  </si>
  <si>
    <t>CBL3</t>
  </si>
  <si>
    <t>US$</t>
  </si>
  <si>
    <t>CBL4</t>
  </si>
  <si>
    <t>CBL5</t>
  </si>
  <si>
    <t>A$</t>
  </si>
  <si>
    <t>3 month BBSW + 0.63%</t>
  </si>
  <si>
    <t>CBL6</t>
  </si>
  <si>
    <t>CBL7</t>
  </si>
  <si>
    <t>3 month GBP LIBOR + 0.21%</t>
  </si>
  <si>
    <t>CBL8</t>
  </si>
  <si>
    <t>CBL9</t>
  </si>
  <si>
    <t>CBL10</t>
  </si>
  <si>
    <t>CBL11</t>
  </si>
  <si>
    <t>3 month GBP LIBOR + 0.48%</t>
  </si>
  <si>
    <t>CBL12</t>
  </si>
  <si>
    <t>CBL12-2</t>
  </si>
  <si>
    <t>CBL13</t>
  </si>
  <si>
    <t>CBL14</t>
  </si>
  <si>
    <t>C$</t>
  </si>
  <si>
    <t>CBL14-2</t>
  </si>
  <si>
    <t>CBL15</t>
  </si>
  <si>
    <t>CBL16</t>
  </si>
  <si>
    <t>CBL17</t>
  </si>
  <si>
    <t>Covered Bonds currently outstanding (CAD Equivalent):</t>
  </si>
  <si>
    <t>II. I</t>
  </si>
  <si>
    <t>OSFI Covered Bond Limit</t>
  </si>
  <si>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</si>
  <si>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</si>
  <si>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</si>
  <si>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</si>
  <si>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</si>
  <si>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</si>
  <si>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</si>
  <si>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</si>
  <si>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</si>
  <si>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</si>
  <si>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</si>
  <si>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</si>
  <si>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</si>
  <si>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</si>
  <si>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</si>
  <si>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</si>
  <si>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</si>
  <si>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</si>
  <si>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</si>
  <si>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</si>
  <si>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</si>
  <si>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</si>
  <si>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</si>
  <si>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</si>
  <si>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</si>
  <si>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</si>
  <si>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</si>
  <si>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</si>
  <si>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1"/>
        <rFont val="Arial"/>
        <family val="2"/>
      </rPr>
      <t xml:space="preserve">(1) </t>
    </r>
    <r>
      <rPr>
        <sz val="11"/>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</si>
  <si>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Ratings Triggers and Requirements</t>
  </si>
  <si>
    <t xml:space="preserve">Moody's </t>
  </si>
  <si>
    <t>DBRS</t>
  </si>
  <si>
    <t>I. B</t>
  </si>
  <si>
    <t>The Toronto-Dominion Bank's Ratings:</t>
  </si>
  <si>
    <t>Aa2</t>
  </si>
  <si>
    <t>AA</t>
  </si>
  <si>
    <t>Ratings Outlook</t>
  </si>
  <si>
    <t>Negative</t>
  </si>
  <si>
    <t>Short-Term</t>
  </si>
  <si>
    <t>P-1</t>
  </si>
  <si>
    <t>R-1 (high)</t>
  </si>
  <si>
    <t>Bank of Montreal's Ratings:</t>
  </si>
  <si>
    <t>A1</t>
  </si>
  <si>
    <r>
      <t>Ratings Triggers</t>
    </r>
    <r>
      <rPr>
        <b/>
        <vertAlign val="superscript"/>
        <sz val="15"/>
        <rFont val="Arial"/>
        <family val="2"/>
      </rPr>
      <t>(2)</t>
    </r>
  </si>
  <si>
    <t>Ratings Trigger</t>
  </si>
  <si>
    <t>Counterparty</t>
  </si>
  <si>
    <t>Moody's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</si>
  <si>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</si>
  <si>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</si>
  <si>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</si>
  <si>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</si>
  <si>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</si>
  <si>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</si>
  <si>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</si>
  <si>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</si>
  <si>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AA (low)</t>
  </si>
  <si>
    <t>Cash Manager Required Ratings</t>
  </si>
  <si>
    <t>P-2</t>
  </si>
  <si>
    <t xml:space="preserve">Obtain a guarantee from a credit support provider or replace </t>
  </si>
  <si>
    <t>BBB (low)</t>
  </si>
  <si>
    <t>Servicer Deposit Threshold Ratings</t>
  </si>
  <si>
    <t>Deposit cashflows to the Cash Manager within 2 business days or the GDA Account, as applicable</t>
  </si>
  <si>
    <t>Ratings Triggers and Requirements (continued)</t>
  </si>
  <si>
    <t>Servicer Replacement Threshold Ratings</t>
  </si>
  <si>
    <t>Baa3</t>
  </si>
  <si>
    <t>Replace within 60 days</t>
  </si>
  <si>
    <t>Account Bank and GDA Provider Threshold Ratings</t>
  </si>
  <si>
    <t>R-1 (middle)</t>
  </si>
  <si>
    <t>Replace with Standby Account Bank</t>
  </si>
  <si>
    <t>Standby Account Bank  &amp; Standby GDA Provider Threshold Ratings</t>
  </si>
  <si>
    <t>BMO</t>
  </si>
  <si>
    <t>Replace</t>
  </si>
  <si>
    <t>N/A</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</si>
  <si>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</si>
  <si>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</si>
  <si>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</si>
  <si>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</si>
  <si>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</si>
  <si>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</si>
  <si>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</si>
  <si>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</si>
  <si>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Pre-Maturity Minimum Ratings</t>
  </si>
  <si>
    <t>Short-Term 
(within 12 months)</t>
  </si>
  <si>
    <t>Credit to the Pre-Maturity Ledger up to the Pre-Maturity Liquidity Required Amount</t>
  </si>
  <si>
    <t>(in respect of Hard Bullet Covered Bonds)</t>
  </si>
  <si>
    <t>Long-Term 
(within 12 months)</t>
  </si>
  <si>
    <t>Long-Term 
(within 6 months)</t>
  </si>
  <si>
    <t>A (high)</t>
  </si>
  <si>
    <t>Contingent Collateral Threshold Ratings</t>
  </si>
  <si>
    <t>BBB (high)</t>
  </si>
  <si>
    <t>Unless the Guarantor is holding sufficient Contingent Collateral, the Covered Bond Swap will become effective</t>
  </si>
  <si>
    <t>Interest Rate Swap Provider</t>
  </si>
  <si>
    <t>Initial Rating Event</t>
  </si>
  <si>
    <t>Credit support, obtain guarantee or replace</t>
  </si>
  <si>
    <r>
      <t>A2</t>
    </r>
    <r>
      <rPr>
        <vertAlign val="superscript"/>
        <sz val="16"/>
        <rFont val="Arial"/>
        <family val="2"/>
      </rPr>
      <t>(3)</t>
    </r>
  </si>
  <si>
    <t>Subsequent Downgrade Trigger Event</t>
  </si>
  <si>
    <t>R-2 (high)</t>
  </si>
  <si>
    <t>Obtain guarantee or replace</t>
  </si>
  <si>
    <t>A3</t>
  </si>
  <si>
    <t>Covered Bond Swap Provider</t>
  </si>
  <si>
    <r>
      <rPr>
        <vertAlign val="superscript"/>
        <sz val="11"/>
        <rFont val="Arial"/>
        <family val="2"/>
      </rPr>
      <t xml:space="preserve">(2) </t>
    </r>
    <r>
      <rPr>
        <sz val="11"/>
        <rFont val="Arial"/>
        <family val="2"/>
      </rPr>
      <t xml:space="preserve"> Where both a short-term and long-term rating are noted for a particular rating agency, both such triggers must be breached before the consequences apply.</t>
    </r>
  </si>
  <si>
    <r>
      <rPr>
        <vertAlign val="superscript"/>
        <sz val="11"/>
        <rFont val="Arial"/>
        <family val="2"/>
      </rPr>
      <t>(3)</t>
    </r>
    <r>
      <rPr>
        <sz val="11"/>
        <rFont val="Arial"/>
        <family val="2"/>
      </rPr>
      <t xml:space="preserve">  If no short-term rating, long-term rating is A1.</t>
    </r>
  </si>
  <si>
    <t>Pre-Maturity Test</t>
  </si>
  <si>
    <t>(Applicable to Hard Bullet Covered Bonds)</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</si>
  <si>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</si>
  <si>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</si>
  <si>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</si>
  <si>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0"/>
        <rFont val="Arial"/>
        <family val="2"/>
      </rPr>
      <t xml:space="preserve">(1) </t>
    </r>
    <r>
      <rPr>
        <sz val="10"/>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</si>
  <si>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</si>
  <si>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</si>
  <si>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</si>
  <si>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</si>
  <si>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</si>
  <si>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</si>
  <si>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</si>
  <si>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</si>
  <si>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</si>
  <si>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True Balance</t>
    </r>
    <r>
      <rPr>
        <vertAlign val="superscript"/>
        <sz val="16"/>
        <rFont val="Arial"/>
        <family val="2"/>
      </rPr>
      <t xml:space="preserve"> (1)</t>
    </r>
    <r>
      <rPr>
        <sz val="16"/>
        <rFont val="Arial"/>
        <family val="2"/>
      </rPr>
      <t xml:space="preserve"> and</t>
    </r>
  </si>
  <si>
    <t>A(ii), Aggregated</t>
  </si>
  <si>
    <r>
      <t xml:space="preserve">(ii) Asset Percentage Adjusted True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</si>
  <si>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</si>
  <si>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</si>
  <si>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</si>
  <si>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</si>
  <si>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</si>
  <si>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</si>
  <si>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t>(iii) unapplied proceeds from sale of Loans</t>
  </si>
  <si>
    <t>D = Substitute Assets</t>
  </si>
  <si>
    <t>E = Reserve Fund</t>
  </si>
  <si>
    <t>Y = Contingent Collateral Amount</t>
  </si>
  <si>
    <t>Z = Negative Carry Factor calculation</t>
  </si>
  <si>
    <t>Total =  A + B + C + D + E - Y - Z</t>
  </si>
  <si>
    <t>II. B</t>
  </si>
  <si>
    <t>Asset Coverage Test Result</t>
  </si>
  <si>
    <r>
      <rPr>
        <vertAlign val="superscript"/>
        <sz val="11"/>
        <rFont val="Arial"/>
        <family val="2"/>
      </rPr>
      <t xml:space="preserve">(1) </t>
    </r>
    <r>
      <rPr>
        <sz val="11"/>
        <rFont val="Arial"/>
        <family val="2"/>
      </rPr>
      <t xml:space="preserve"> LTV Adjusted True Balance and Asset Percentage Adjusted True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</si>
  <si>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</si>
  <si>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</si>
  <si>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</si>
  <si>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</si>
  <si>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</si>
  <si>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</si>
  <si>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</si>
  <si>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</si>
  <si>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</si>
  <si>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1"/>
        <rFont val="Arial"/>
        <family val="2"/>
      </rPr>
      <t xml:space="preserve">(1) </t>
    </r>
    <r>
      <rPr>
        <sz val="11"/>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</si>
  <si>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</si>
  <si>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</si>
  <si>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</si>
  <si>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</si>
  <si>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</si>
  <si>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</si>
  <si>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</si>
  <si>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</si>
  <si>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</si>
  <si>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</si>
  <si>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</si>
  <si>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</si>
  <si>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</si>
  <si>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</si>
  <si>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</si>
  <si>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</si>
  <si>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</si>
  <si>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</si>
  <si>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</si>
  <si>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</si>
  <si>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</si>
  <si>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</si>
  <si>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</si>
  <si>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IV. C</t>
  </si>
  <si>
    <t>Weighted Average Seasoning (months)</t>
  </si>
  <si>
    <t>IV. G</t>
  </si>
  <si>
    <t>Weighted Average Rate</t>
  </si>
  <si>
    <t>IV. H</t>
  </si>
  <si>
    <t>Weighted Average Term of Loans (months)</t>
  </si>
  <si>
    <t>IV. I</t>
  </si>
  <si>
    <t>Weighted Average Remaining Term of Loans (months)</t>
  </si>
  <si>
    <r>
      <rPr>
        <vertAlign val="superscript"/>
        <sz val="11"/>
        <rFont val="Arial"/>
        <family val="2"/>
      </rPr>
      <t>(1)</t>
    </r>
    <r>
      <rPr>
        <sz val="11"/>
        <rFont val="Arial"/>
        <family val="2"/>
      </rPr>
      <t xml:space="preserve">  Weighted Average Original LTV and Weighted Average Authorized LTV are based on original or renewal appraised value. </t>
    </r>
  </si>
  <si>
    <r>
      <rPr>
        <vertAlign val="superscript"/>
        <sz val="11"/>
        <rFont val="Arial"/>
        <family val="2"/>
      </rPr>
      <t>(2)</t>
    </r>
    <r>
      <rPr>
        <sz val="11"/>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</si>
  <si>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</si>
  <si>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</si>
  <si>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</si>
  <si>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</si>
  <si>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</si>
  <si>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</si>
  <si>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1"/>
        <rFont val="Arial"/>
        <family val="2"/>
      </rPr>
      <t>(1)</t>
    </r>
    <r>
      <rPr>
        <sz val="11"/>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</si>
  <si>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</si>
  <si>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</si>
  <si>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</si>
  <si>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</si>
  <si>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</si>
  <si>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</si>
  <si>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</si>
  <si>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</si>
  <si>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</si>
  <si>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</si>
  <si>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</si>
  <si>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</si>
  <si>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</si>
  <si>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</si>
  <si>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</si>
  <si>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</si>
  <si>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</si>
  <si>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</si>
  <si>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</si>
  <si>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</si>
  <si>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</si>
  <si>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</si>
  <si>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</si>
  <si>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</si>
  <si>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</si>
  <si>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</si>
  <si>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</si>
  <si>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</si>
  <si>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</si>
  <si>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</si>
  <si>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</si>
  <si>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</si>
  <si>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</si>
  <si>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</si>
  <si>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</si>
  <si>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</si>
  <si>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</si>
  <si>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</si>
  <si>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</si>
  <si>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</si>
  <si>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</si>
  <si>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</si>
  <si>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</si>
  <si>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</si>
  <si>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</si>
  <si>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</si>
  <si>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</si>
  <si>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</si>
  <si>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</si>
  <si>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</si>
  <si>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</si>
  <si>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</si>
  <si>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</si>
  <si>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</si>
  <si>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</si>
  <si>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</si>
  <si>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</si>
  <si>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</si>
  <si>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</si>
  <si>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</si>
  <si>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</si>
  <si>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</si>
  <si>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</si>
  <si>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</si>
  <si>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</si>
  <si>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</si>
  <si>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</si>
  <si>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</si>
  <si>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</si>
  <si>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</si>
  <si>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</si>
  <si>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</si>
  <si>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</si>
  <si>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</si>
  <si>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</si>
  <si>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</si>
  <si>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</si>
  <si>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</si>
  <si>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</si>
  <si>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</si>
  <si>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</si>
  <si>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</si>
  <si>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</si>
  <si>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</si>
  <si>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</si>
  <si>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</si>
  <si>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</si>
  <si>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</si>
  <si>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</si>
  <si>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</si>
  <si>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</si>
  <si>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</si>
  <si>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</si>
  <si>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</si>
  <si>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</si>
  <si>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</si>
  <si>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</si>
  <si>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</si>
  <si>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</si>
  <si>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</si>
  <si>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</si>
  <si>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</si>
  <si>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</si>
  <si>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</si>
  <si>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</si>
  <si>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</si>
  <si>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</si>
  <si>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</si>
  <si>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</si>
  <si>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</si>
  <si>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</si>
  <si>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</si>
  <si>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</si>
  <si>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</si>
  <si>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</si>
  <si>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</si>
  <si>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1"/>
        <rFont val="Arial"/>
        <family val="2"/>
      </rPr>
      <t>(1)</t>
    </r>
    <r>
      <rPr>
        <sz val="11"/>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</si>
  <si>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</si>
  <si>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</si>
  <si>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</si>
  <si>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</si>
  <si>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</si>
  <si>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</si>
  <si>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</si>
  <si>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</si>
  <si>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</si>
  <si>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</si>
  <si>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</si>
  <si>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</si>
  <si>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</si>
  <si>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</si>
  <si>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</si>
  <si>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 xml:space="preserve">Total Prairies </t>
  </si>
  <si>
    <t>Total Quebec</t>
  </si>
  <si>
    <t>Total Atlantic</t>
  </si>
  <si>
    <t xml:space="preserve"> Grand Total</t>
  </si>
  <si>
    <t>Indexation Methodology</t>
  </si>
  <si>
    <r>
      <t>As of the date of this Investor Report, the Guarantor employs the following methodology to determine indexed valuations for Properties in the Covered Bond Portfolio for reporting as of a date on or after 1 July 2014 (which methodology is, as of the date hereof, the "</t>
    </r>
    <r>
      <rPr>
        <sz val="14"/>
        <rFont val="Calibri"/>
        <family val="2"/>
      </rPr>
      <t>Indexation Methodology") for purposes of the Asset Coverage Test, the Amortization Test, the Valuation Calculation and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r>
  </si>
  <si>
    <t xml:space="preserve">The indices used by the Guarantor to determine the current market value of a Property are calculated using a time series of seasonally-adjusted resale home prices (the “HPI Data”) generated by The Canadian Real Estate Association (“CREA”).  At this time, the HPI Data is available for the following metropolitan areas: Calgary, Edmonton, Halifax-Dartmouth, Hamilton-Burlington, Kitchener-Waterloo, London &amp; St. Thomas, Ottawa-Carleton, Regina, Saint John, Saskatoon, St. Catherines &amp; district, Sudbury, Thunder Bay, Toronto, Greater Vancouver, Victoria, Windsor-Essex and Winnipeg. An index calculated based on the HPI Data for each such metropolitan area is referred to herein as a “Metropolitan HPI”.  The HPI Data is also available at a provincial level for each province of Canada.  An index calculated based on the HPI Data for a province is referred to herein as a “Provincial HPI”.  </t>
  </si>
  <si>
    <t>The HPI Data is available by subscription from CREA at http://crea.ca/statistics.  This website and its contents do not form part of this Investor Report.</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</si>
  <si>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HPI Data.  Second, the rate of change for the applicable area is used to calculate a house price index factor (the “HPI Factor”).  In order to calculate the applicable HPI Factor, if the Property is located within an area covered by a Metropolitan HPI, the applicable Metropolitan HPI will be used and if the Property is located outside of the areas covered by the Metropolitan HPIs, the applicable Provincial HPI will be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HPI Data, the first available date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</si>
  <si>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HPI Data being used to calculate the Metropolitan HPIs and the Provincial HPIs, the continued availability of the HPI Data, the risk that the HPI Data does not account for differences in property value changes based on property type, and, in the case of Properties located outside of the areas covered by the Metropolitan HPIs, the risk that the Provincial HPIs may not accurately capture unique factors affecting local housing markets.   </t>
  </si>
  <si>
    <t>The HPI Data is made available by CREA to The Toronto-Dominion Bank (the “Bank”) on an “as is basis” without warranty of any kind including all implied warranties and conditions of merchantability, fitness for a particular purpose, title and non-infringement.  CREA makes no representations about the suitability of the HPI Data.  CREA shall not be liable for any direct, incidental, consequential, indirect or punitive damages arising out of the Bank’s access to or use of the HPI Data.</t>
  </si>
  <si>
    <t/>
  </si>
  <si>
    <t>43 for Mortgage Assets</t>
  </si>
  <si>
    <t>166 for Residential Mortgage Assets</t>
  </si>
  <si>
    <t>130 for Mortgage Assets</t>
  </si>
  <si>
    <t>17 for Harmonised Glossary</t>
  </si>
  <si>
    <t>160 for Mortgage Assets</t>
  </si>
  <si>
    <t xml:space="preserve"> </t>
  </si>
  <si>
    <t>Pass</t>
  </si>
  <si>
    <t>ok</t>
  </si>
  <si>
    <t xml:space="preserve">Senior Debt </t>
  </si>
  <si>
    <r>
      <t>Senior Debt</t>
    </r>
    <r>
      <rPr>
        <vertAlign val="superscript"/>
        <sz val="16"/>
        <rFont val="Arial"/>
        <family val="2"/>
      </rPr>
      <t xml:space="preserve"> </t>
    </r>
  </si>
  <si>
    <r>
      <t>Stable</t>
    </r>
    <r>
      <rPr>
        <vertAlign val="superscript"/>
        <sz val="16"/>
        <rFont val="Arial"/>
        <family val="2"/>
      </rPr>
      <t xml:space="preserve"> (1)</t>
    </r>
  </si>
  <si>
    <r>
      <rPr>
        <vertAlign val="superscript"/>
        <sz val="11"/>
        <rFont val="Arial"/>
        <family val="2"/>
      </rPr>
      <t>(1)</t>
    </r>
    <r>
      <rPr>
        <sz val="11"/>
        <rFont val="Arial"/>
        <family val="2"/>
      </rPr>
      <t xml:space="preserve"> On July 31, 2017, DBRS changed the ratings outlook of The Toronto-Dominion Bank to Stable.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</si>
</sst>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00%"/>
    <numFmt numFmtId="166" formatCode="0.0000"/>
    <numFmt numFmtId="167" formatCode="[$-409]mmmm\ d\,\ yyyy;@"/>
    <numFmt numFmtId="168" formatCode="_(&quot;$&quot;* #,##0_);_(&quot;$&quot;* \(#,##0\);_(&quot;$&quot;* &quot;-&quot;??_);_(@_)"/>
    <numFmt numFmtId="169" formatCode="_(&quot;$&quot;* #,##0.000_);_(&quot;$&quot;* \(#,##0.000\);_(&quot;$&quot;* &quot;-&quot;_);_(@_)"/>
    <numFmt numFmtId="170" formatCode="_(&quot;$&quot;* #,##0.0000000000_);_(&quot;$&quot;* \(#,##0.0000000000\);_(&quot;$&quot;* &quot;-&quot;_);_(@_)"/>
  </numFmts>
  <fonts count="98"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10"/>
      <name val="Arial"/>
      <family val="2"/>
    </font>
    <font>
      <sz val="11"/>
      <name val="Calibri"/>
      <family val="2"/>
      <scheme val="minor"/>
    </font>
    <font>
      <b/>
      <sz val="14"/>
      <color theme="0"/>
      <name val="Calibri"/>
      <family val="2"/>
      <scheme val="minor"/>
    </font>
    <font>
      <sz val="12"/>
      <name val="Calibri"/>
      <family val="2"/>
      <scheme val="minor"/>
    </font>
    <font>
      <b/>
      <sz val="11"/>
      <name val="Calibri"/>
      <family val="2"/>
      <scheme val="minor"/>
    </font>
    <font>
      <b/>
      <u/>
      <sz val="11"/>
      <name val="Calibri"/>
      <family val="2"/>
      <scheme val="minor"/>
    </font>
    <font>
      <u/>
      <sz val="10"/>
      <color indexed="12"/>
      <name val="Arial"/>
      <family val="2"/>
    </font>
    <font>
      <b/>
      <sz val="12"/>
      <color theme="0"/>
      <name val="Calibri"/>
      <family val="2"/>
      <scheme val="minor"/>
    </font>
    <font>
      <b/>
      <u/>
      <sz val="12"/>
      <name val="Calibri"/>
      <family val="2"/>
      <scheme val="minor"/>
    </font>
    <font>
      <sz val="12"/>
      <name val="Arial"/>
      <family val="2"/>
    </font>
    <font>
      <b/>
      <sz val="12"/>
      <name val="Calibri"/>
      <family val="2"/>
      <scheme val="minor"/>
    </font>
    <font>
      <i/>
      <sz val="12"/>
      <name val="Calibri"/>
      <family val="2"/>
      <scheme val="minor"/>
    </font>
    <font>
      <b/>
      <u/>
      <sz val="12"/>
      <color theme="10"/>
      <name val="Calibri"/>
      <family val="2"/>
      <scheme val="minor"/>
    </font>
    <font>
      <b/>
      <i/>
      <sz val="12"/>
      <name val="Calibri"/>
      <family val="2"/>
      <scheme val="minor"/>
    </font>
    <font>
      <b/>
      <sz val="12"/>
      <color theme="1"/>
      <name val="Calibri"/>
      <family val="2"/>
      <scheme val="minor"/>
    </font>
    <font>
      <sz val="12"/>
      <color theme="1"/>
      <name val="Arial"/>
      <family val="2"/>
    </font>
    <font>
      <i/>
      <sz val="12"/>
      <color theme="1"/>
      <name val="Calibri"/>
      <family val="2"/>
      <scheme val="minor"/>
    </font>
    <font>
      <sz val="10"/>
      <color theme="1"/>
      <name val="Arial"/>
      <family val="2"/>
    </font>
    <font>
      <sz val="12"/>
      <color theme="1"/>
      <name val="Calibri"/>
      <family val="2"/>
      <scheme val="minor"/>
    </font>
    <font>
      <i/>
      <sz val="11"/>
      <name val="Calibri"/>
      <family val="2"/>
      <scheme val="minor"/>
    </font>
    <font>
      <i/>
      <sz val="9"/>
      <name val="Calibri"/>
      <family val="2"/>
      <scheme val="minor"/>
    </font>
    <font>
      <i/>
      <u/>
      <sz val="12"/>
      <name val="Calibri"/>
      <family val="2"/>
      <scheme val="minor"/>
    </font>
    <font>
      <sz val="10"/>
      <color theme="6" tint="-0.249977111117893"/>
      <name val="Calibri"/>
      <family val="2"/>
      <scheme val="minor"/>
    </font>
    <font>
      <sz val="12"/>
      <color theme="6" tint="-0.249977111117893"/>
      <name val="Calibri"/>
      <family val="2"/>
      <scheme val="minor"/>
    </font>
    <font>
      <sz val="11"/>
      <color theme="6" tint="-0.249977111117893"/>
      <name val="Calibri"/>
      <family val="2"/>
      <scheme val="minor"/>
    </font>
    <font>
      <u/>
      <sz val="12"/>
      <color indexed="12"/>
      <name val="Arial"/>
      <family val="2"/>
    </font>
    <font>
      <b/>
      <i/>
      <sz val="11"/>
      <name val="Calibri"/>
      <family val="2"/>
      <scheme val="minor"/>
    </font>
    <font>
      <u/>
      <sz val="12"/>
      <name val="Calibri"/>
      <family val="2"/>
      <scheme val="minor"/>
    </font>
    <font>
      <b/>
      <i/>
      <sz val="12"/>
      <color theme="0"/>
      <name val="Calibri"/>
      <family val="2"/>
      <scheme val="minor"/>
    </font>
    <font>
      <sz val="12"/>
      <color rgb="FF0000FF"/>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0"/>
      <name val="Arial"/>
      <family val="2"/>
    </font>
    <font>
      <b/>
      <sz val="22"/>
      <name val="Arial"/>
      <family val="2"/>
    </font>
    <font>
      <sz val="14"/>
      <name val="Arial"/>
      <family val="2"/>
    </font>
    <font>
      <sz val="16"/>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b/>
      <u/>
      <sz val="14"/>
      <name val="Arial"/>
      <family val="2"/>
    </font>
    <font>
      <b/>
      <u/>
      <sz val="12"/>
      <name val="Arial"/>
      <family val="2"/>
    </font>
    <font>
      <sz val="11"/>
      <name val="Arial"/>
      <family val="2"/>
    </font>
    <font>
      <vertAlign val="superscript"/>
      <sz val="11"/>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u/>
      <sz val="16"/>
      <name val="Arial"/>
      <family val="2"/>
    </font>
    <font>
      <vertAlign val="superscript"/>
      <sz val="16"/>
      <name val="Arial"/>
      <family val="2"/>
    </font>
    <font>
      <b/>
      <sz val="15"/>
      <name val="Arial"/>
      <family val="2"/>
    </font>
    <font>
      <b/>
      <vertAlign val="superscript"/>
      <sz val="15"/>
      <name val="Arial"/>
      <family val="2"/>
    </font>
    <font>
      <sz val="15"/>
      <name val="Arial"/>
      <family val="2"/>
    </font>
    <font>
      <sz val="13"/>
      <name val="Arial"/>
      <family val="2"/>
    </font>
    <font>
      <b/>
      <u/>
      <sz val="13"/>
      <name val="Arial"/>
      <family val="2"/>
    </font>
    <font>
      <sz val="9"/>
      <name val="Arial"/>
      <family val="2"/>
    </font>
    <font>
      <b/>
      <sz val="14"/>
      <name val="Arial"/>
      <family val="2"/>
    </font>
    <font>
      <vertAlign val="superscript"/>
      <sz val="10"/>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4"/>
      <name val="Calibri"/>
      <family val="2"/>
      <scheme val="minor"/>
    </font>
    <font>
      <sz val="14"/>
      <name val="Calibri"/>
      <family val="2"/>
    </font>
    <font>
      <sz val="8"/>
      <name val="Arial"/>
      <family val="2"/>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8"/>
      </left>
      <right/>
      <top/>
      <bottom/>
      <diagonal/>
    </border>
  </borders>
  <cellStyleXfs count="5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14" fillId="0" borderId="0" applyNumberFormat="0" applyFill="0" applyBorder="0" applyAlignment="0" applyProtection="0"/>
    <xf numFmtId="0" fontId="15" fillId="0" borderId="0"/>
    <xf numFmtId="0" fontId="21" fillId="0" borderId="0" applyNumberFormat="0" applyFill="0" applyBorder="0" applyAlignment="0" applyProtection="0">
      <alignment vertical="top"/>
      <protection locked="0"/>
    </xf>
    <xf numFmtId="9" fontId="15" fillId="0" borderId="0" applyFont="0" applyFill="0" applyBorder="0" applyAlignment="0" applyProtection="0"/>
    <xf numFmtId="0" fontId="15" fillId="0" borderId="0"/>
    <xf numFmtId="0" fontId="15" fillId="0" borderId="0"/>
    <xf numFmtId="43"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9" fontId="15" fillId="0" borderId="0" applyFont="0" applyFill="0" applyBorder="0" applyAlignment="0" applyProtection="0"/>
    <xf numFmtId="42" fontId="15" fillId="0" borderId="0" applyFont="0" applyFill="0" applyBorder="0" applyAlignment="0" applyProtection="0"/>
    <xf numFmtId="43" fontId="15" fillId="0" borderId="0" applyFont="0" applyFill="0" applyBorder="0" applyAlignment="0" applyProtection="0"/>
    <xf numFmtId="42"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5" fillId="0" borderId="0"/>
    <xf numFmtId="0" fontId="15" fillId="0" borderId="0"/>
    <xf numFmtId="0" fontId="15" fillId="0" borderId="0"/>
    <xf numFmtId="0" fontId="97" fillId="0" borderId="0"/>
    <xf numFmtId="0" fontId="15" fillId="0" borderId="0">
      <alignment horizontal="left" wrapText="1"/>
    </xf>
  </cellStyleXfs>
  <cellXfs count="443">
    <xf numFmtId="0" fontId="0" fillId="0" borderId="0" xfId="0"/>
    <xf numFmtId="0" fontId="0" fillId="0" borderId="0" xfId="0" applyFont="1" applyBorder="1"/>
    <xf numFmtId="0" fontId="7" fillId="0" borderId="0" xfId="0" applyFont="1" applyBorder="1"/>
    <xf numFmtId="0" fontId="0" fillId="0" borderId="0" xfId="0" applyFont="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left" vertical="center"/>
    </xf>
    <xf numFmtId="14" fontId="12" fillId="0" borderId="0" xfId="0" applyNumberFormat="1" applyFont="1" applyBorder="1" applyAlignment="1">
      <alignment vertical="center"/>
    </xf>
    <xf numFmtId="14" fontId="12" fillId="0" borderId="0" xfId="0" applyNumberFormat="1" applyFont="1" applyBorder="1" applyAlignment="1">
      <alignment horizontal="left"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Border="1" applyAlignment="1"/>
    <xf numFmtId="0" fontId="6" fillId="0" borderId="0" xfId="4" applyFont="1" applyBorder="1" applyAlignment="1"/>
    <xf numFmtId="0" fontId="5" fillId="0" borderId="0" xfId="0" applyFont="1" applyBorder="1" applyAlignment="1">
      <alignment vertical="top"/>
    </xf>
    <xf numFmtId="0" fontId="5" fillId="0" borderId="0" xfId="0" applyFont="1" applyAlignment="1">
      <alignment vertical="top"/>
    </xf>
    <xf numFmtId="0" fontId="9" fillId="0" borderId="0" xfId="5" applyFont="1" applyBorder="1" applyAlignment="1">
      <alignment horizontal="left" vertical="center"/>
    </xf>
    <xf numFmtId="0" fontId="15" fillId="0" borderId="0" xfId="5" applyFont="1" applyFill="1" applyBorder="1" applyAlignment="1">
      <alignment horizontal="center" vertical="center" wrapText="1"/>
    </xf>
    <xf numFmtId="0" fontId="5" fillId="0" borderId="0" xfId="5" applyFont="1" applyFill="1" applyBorder="1" applyAlignment="1">
      <alignment horizontal="center" vertical="center" wrapText="1"/>
    </xf>
    <xf numFmtId="0" fontId="15" fillId="0" borderId="2" xfId="5" applyFont="1" applyFill="1" applyBorder="1" applyAlignment="1">
      <alignment horizontal="center" vertical="center" wrapText="1"/>
    </xf>
    <xf numFmtId="0" fontId="16" fillId="0" borderId="0" xfId="5" applyFont="1" applyFill="1" applyBorder="1" applyAlignment="1">
      <alignment horizontal="center" vertical="center" wrapText="1"/>
    </xf>
    <xf numFmtId="0" fontId="17" fillId="0" borderId="0" xfId="5" applyFont="1" applyFill="1" applyBorder="1" applyAlignment="1">
      <alignment vertical="center" wrapText="1"/>
    </xf>
    <xf numFmtId="0" fontId="17" fillId="4" borderId="0" xfId="5" applyFont="1" applyFill="1" applyBorder="1" applyAlignment="1">
      <alignment horizontal="center" vertical="center" wrapText="1"/>
    </xf>
    <xf numFmtId="0" fontId="18" fillId="0" borderId="3" xfId="5" applyFont="1" applyFill="1" applyBorder="1" applyAlignment="1">
      <alignment horizontal="center" vertical="center" wrapText="1"/>
    </xf>
    <xf numFmtId="0" fontId="17" fillId="0" borderId="0" xfId="5" applyFont="1" applyFill="1" applyBorder="1" applyAlignment="1">
      <alignment horizontal="center" vertical="center" wrapText="1"/>
    </xf>
    <xf numFmtId="0" fontId="17" fillId="3" borderId="4" xfId="5" applyFont="1" applyFill="1" applyBorder="1" applyAlignment="1">
      <alignment horizontal="center" vertical="center" wrapText="1"/>
    </xf>
    <xf numFmtId="0" fontId="19" fillId="0" borderId="0" xfId="5" applyFont="1" applyFill="1" applyBorder="1" applyAlignment="1">
      <alignment horizontal="left" vertical="center" wrapText="1"/>
    </xf>
    <xf numFmtId="0" fontId="20" fillId="0" borderId="0" xfId="5" applyFont="1" applyFill="1" applyBorder="1" applyAlignment="1">
      <alignment horizontal="center" vertical="center" wrapText="1"/>
    </xf>
    <xf numFmtId="0" fontId="21" fillId="0" borderId="5" xfId="6" quotePrefix="1" applyFill="1" applyBorder="1" applyAlignment="1" applyProtection="1">
      <alignment horizontal="center" vertical="center" wrapText="1"/>
    </xf>
    <xf numFmtId="0" fontId="21" fillId="0" borderId="5" xfId="6" applyFill="1" applyBorder="1" applyAlignment="1" applyProtection="1">
      <alignment horizontal="center" vertical="center" wrapText="1"/>
    </xf>
    <xf numFmtId="0" fontId="21" fillId="0" borderId="6" xfId="6" quotePrefix="1" applyFill="1" applyBorder="1" applyAlignment="1" applyProtection="1">
      <alignment horizontal="center" vertical="center" wrapText="1"/>
    </xf>
    <xf numFmtId="0" fontId="21" fillId="0" borderId="0" xfId="6" quotePrefix="1" applyFill="1" applyBorder="1" applyAlignment="1" applyProtection="1">
      <alignment horizontal="center" vertical="center" wrapText="1"/>
    </xf>
    <xf numFmtId="0" fontId="22" fillId="3" borderId="0" xfId="5" applyFont="1" applyFill="1" applyBorder="1" applyAlignment="1">
      <alignment horizontal="center" vertical="center" wrapText="1"/>
    </xf>
    <xf numFmtId="0" fontId="23" fillId="3" borderId="0" xfId="5" applyFont="1" applyFill="1" applyBorder="1" applyAlignment="1">
      <alignment horizontal="center" vertical="center" wrapText="1"/>
    </xf>
    <xf numFmtId="0" fontId="24" fillId="3" borderId="0" xfId="5" applyFont="1" applyFill="1" applyBorder="1" applyAlignment="1">
      <alignment horizontal="center" vertical="center" wrapText="1"/>
    </xf>
    <xf numFmtId="0" fontId="18" fillId="0" borderId="0" xfId="5" applyFont="1" applyFill="1" applyBorder="1" applyAlignment="1">
      <alignment horizontal="center" vertical="center" wrapText="1"/>
    </xf>
    <xf numFmtId="0" fontId="25" fillId="0" borderId="0" xfId="5" applyFont="1" applyFill="1" applyBorder="1" applyAlignment="1">
      <alignment horizontal="center" vertical="center" wrapText="1"/>
    </xf>
    <xf numFmtId="0" fontId="23" fillId="0" borderId="0" xfId="5" applyFont="1" applyFill="1" applyBorder="1" applyAlignment="1">
      <alignment horizontal="center" vertical="center" wrapText="1"/>
    </xf>
    <xf numFmtId="0" fontId="24" fillId="0" borderId="0" xfId="5" applyFont="1" applyFill="1" applyBorder="1" applyAlignment="1">
      <alignment horizontal="center" vertical="center" wrapText="1"/>
    </xf>
    <xf numFmtId="0" fontId="21" fillId="0" borderId="0" xfId="6" applyFill="1" applyBorder="1" applyAlignment="1" applyProtection="1">
      <alignment horizontal="center" vertical="center" wrapText="1"/>
    </xf>
    <xf numFmtId="14" fontId="18" fillId="0" borderId="0" xfId="5" applyNumberFormat="1" applyFont="1" applyFill="1" applyBorder="1" applyAlignment="1">
      <alignment horizontal="center" vertical="center" wrapText="1"/>
    </xf>
    <xf numFmtId="0" fontId="26" fillId="0" borderId="0" xfId="5" applyFont="1" applyFill="1" applyBorder="1" applyAlignment="1">
      <alignment horizontal="center" vertical="center" wrapText="1"/>
    </xf>
    <xf numFmtId="0" fontId="27" fillId="0" borderId="0" xfId="6" quotePrefix="1" applyFont="1" applyFill="1" applyBorder="1" applyAlignment="1" applyProtection="1">
      <alignment horizontal="center" vertical="center" wrapText="1"/>
    </xf>
    <xf numFmtId="0" fontId="18" fillId="0" borderId="0" xfId="5" quotePrefix="1" applyFont="1" applyFill="1" applyBorder="1" applyAlignment="1">
      <alignment horizontal="center" vertical="center" wrapText="1"/>
    </xf>
    <xf numFmtId="0" fontId="25" fillId="0" borderId="0" xfId="5" quotePrefix="1" applyFont="1" applyFill="1" applyBorder="1" applyAlignment="1">
      <alignment horizontal="center" vertical="center" wrapText="1"/>
    </xf>
    <xf numFmtId="0" fontId="25" fillId="5" borderId="0" xfId="5" applyFont="1" applyFill="1" applyBorder="1" applyAlignment="1">
      <alignment horizontal="center" vertical="center" wrapText="1"/>
    </xf>
    <xf numFmtId="0" fontId="28" fillId="5" borderId="0" xfId="5" quotePrefix="1" applyFont="1" applyFill="1" applyBorder="1" applyAlignment="1">
      <alignment horizontal="center" vertical="center" wrapText="1"/>
    </xf>
    <xf numFmtId="0" fontId="23" fillId="5" borderId="0" xfId="5" applyFont="1" applyFill="1" applyBorder="1" applyAlignment="1">
      <alignment horizontal="center" vertical="center" wrapText="1"/>
    </xf>
    <xf numFmtId="0" fontId="29" fillId="5" borderId="0" xfId="5" applyFont="1" applyFill="1" applyBorder="1" applyAlignment="1">
      <alignment horizontal="center" vertical="center" wrapText="1"/>
    </xf>
    <xf numFmtId="3" fontId="18" fillId="0" borderId="0" xfId="0" applyNumberFormat="1" applyFont="1" applyFill="1" applyBorder="1" applyAlignment="1">
      <alignment horizontal="center" vertical="center" wrapText="1"/>
    </xf>
    <xf numFmtId="0" fontId="26" fillId="0" borderId="0" xfId="5" quotePrefix="1" applyFont="1" applyFill="1" applyBorder="1" applyAlignment="1">
      <alignment horizontal="center" vertical="center" wrapText="1"/>
    </xf>
    <xf numFmtId="0" fontId="25" fillId="5" borderId="0" xfId="5" quotePrefix="1" applyFont="1" applyFill="1" applyBorder="1" applyAlignment="1">
      <alignment horizontal="center" vertical="center" wrapText="1"/>
    </xf>
    <xf numFmtId="0" fontId="18" fillId="6" borderId="0" xfId="5" quotePrefix="1" applyFont="1" applyFill="1" applyBorder="1" applyAlignment="1">
      <alignment horizontal="center" vertical="center" wrapText="1"/>
    </xf>
    <xf numFmtId="10" fontId="18" fillId="0" borderId="0" xfId="2" applyNumberFormat="1" applyFont="1" applyFill="1" applyBorder="1" applyAlignment="1">
      <alignment horizontal="center" vertical="center" wrapText="1"/>
    </xf>
    <xf numFmtId="10" fontId="18" fillId="0" borderId="0" xfId="5" applyNumberFormat="1" applyFont="1" applyFill="1" applyBorder="1" applyAlignment="1">
      <alignment horizontal="center" vertical="center" wrapText="1"/>
    </xf>
    <xf numFmtId="9" fontId="18" fillId="0" borderId="0" xfId="5" applyNumberFormat="1" applyFont="1" applyFill="1" applyBorder="1" applyAlignment="1">
      <alignment horizontal="center" vertical="center" wrapText="1"/>
    </xf>
    <xf numFmtId="3" fontId="18" fillId="0" borderId="0" xfId="5" quotePrefix="1" applyNumberFormat="1" applyFont="1" applyFill="1" applyBorder="1" applyAlignment="1">
      <alignment horizontal="center" vertical="center" wrapText="1"/>
    </xf>
    <xf numFmtId="10" fontId="18" fillId="0" borderId="0" xfId="5" quotePrefix="1" applyNumberFormat="1" applyFont="1" applyFill="1" applyBorder="1" applyAlignment="1">
      <alignment horizontal="center" vertical="center" wrapText="1"/>
    </xf>
    <xf numFmtId="0" fontId="18" fillId="0" borderId="0" xfId="5" quotePrefix="1" applyFont="1" applyFill="1" applyBorder="1" applyAlignment="1">
      <alignment horizontal="right" vertical="center" wrapText="1"/>
    </xf>
    <xf numFmtId="10" fontId="18" fillId="0" borderId="0" xfId="2" quotePrefix="1" applyNumberFormat="1" applyFont="1" applyFill="1" applyBorder="1" applyAlignment="1">
      <alignment horizontal="center" vertical="center" wrapText="1"/>
    </xf>
    <xf numFmtId="0" fontId="26" fillId="0" borderId="0" xfId="5" applyFont="1" applyFill="1" applyBorder="1" applyAlignment="1">
      <alignment horizontal="right" vertical="center" wrapText="1"/>
    </xf>
    <xf numFmtId="0" fontId="30" fillId="0" borderId="0" xfId="5" applyFont="1" applyFill="1" applyBorder="1" applyAlignment="1">
      <alignment horizontal="center" vertical="center" wrapText="1"/>
    </xf>
    <xf numFmtId="9" fontId="18" fillId="0" borderId="0" xfId="7" quotePrefix="1" applyFont="1" applyFill="1" applyBorder="1" applyAlignment="1">
      <alignment horizontal="center" vertical="center" wrapText="1"/>
    </xf>
    <xf numFmtId="2" fontId="18" fillId="0" borderId="0" xfId="0" applyNumberFormat="1" applyFont="1" applyFill="1" applyBorder="1" applyAlignment="1">
      <alignment horizontal="center" vertical="center" wrapText="1"/>
    </xf>
    <xf numFmtId="0" fontId="29" fillId="0" borderId="0" xfId="5" quotePrefix="1" applyFont="1" applyFill="1" applyBorder="1" applyAlignment="1">
      <alignment horizontal="center" vertical="center" wrapText="1"/>
    </xf>
    <xf numFmtId="0" fontId="18"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9" fillId="0" borderId="0" xfId="5" applyFont="1" applyFill="1" applyBorder="1" applyAlignment="1">
      <alignment horizontal="center" vertical="center" wrapText="1"/>
    </xf>
    <xf numFmtId="0" fontId="24" fillId="0" borderId="0" xfId="5" quotePrefix="1" applyFont="1" applyFill="1" applyBorder="1" applyAlignment="1">
      <alignment horizontal="center" vertical="center" wrapText="1"/>
    </xf>
    <xf numFmtId="0" fontId="31" fillId="0" borderId="0" xfId="5" quotePrefix="1" applyFont="1" applyFill="1" applyBorder="1" applyAlignment="1">
      <alignment horizontal="right" vertical="center" wrapText="1"/>
    </xf>
    <xf numFmtId="0" fontId="24" fillId="0" borderId="0" xfId="5" quotePrefix="1" applyFont="1" applyFill="1" applyBorder="1" applyAlignment="1">
      <alignment horizontal="right" vertical="center" wrapText="1"/>
    </xf>
    <xf numFmtId="2" fontId="18" fillId="0" borderId="0" xfId="5" applyNumberFormat="1" applyFont="1" applyFill="1" applyBorder="1" applyAlignment="1">
      <alignment horizontal="center" vertical="center" wrapText="1"/>
    </xf>
    <xf numFmtId="37" fontId="18" fillId="0" borderId="0" xfId="1" applyNumberFormat="1" applyFont="1" applyFill="1" applyBorder="1" applyAlignment="1">
      <alignment horizontal="center" vertical="center" wrapText="1"/>
    </xf>
    <xf numFmtId="0" fontId="32" fillId="0" borderId="0" xfId="5" applyFont="1" applyFill="1" applyBorder="1" applyAlignment="1">
      <alignment horizontal="center" vertical="center" wrapText="1"/>
    </xf>
    <xf numFmtId="3" fontId="16" fillId="0" borderId="0" xfId="5" applyNumberFormat="1" applyFont="1" applyFill="1" applyBorder="1" applyAlignment="1">
      <alignment horizontal="center" vertical="center" wrapText="1"/>
    </xf>
    <xf numFmtId="10" fontId="18" fillId="0" borderId="0" xfId="7" applyNumberFormat="1" applyFont="1" applyFill="1" applyBorder="1" applyAlignment="1">
      <alignment horizontal="center" vertical="center" wrapText="1"/>
    </xf>
    <xf numFmtId="9" fontId="33" fillId="0" borderId="0" xfId="7" quotePrefix="1" applyFont="1" applyFill="1" applyBorder="1" applyAlignment="1">
      <alignment horizontal="center" vertical="center" wrapText="1"/>
    </xf>
    <xf numFmtId="10" fontId="33" fillId="0" borderId="0" xfId="7" quotePrefix="1" applyNumberFormat="1" applyFont="1" applyFill="1" applyBorder="1" applyAlignment="1">
      <alignment horizontal="center" vertical="center" wrapText="1"/>
    </xf>
    <xf numFmtId="0" fontId="24" fillId="0" borderId="0" xfId="5" applyFont="1" applyFill="1" applyBorder="1" applyAlignment="1">
      <alignment horizontal="right" vertical="center" wrapText="1"/>
    </xf>
    <xf numFmtId="10" fontId="18" fillId="0" borderId="0" xfId="7" quotePrefix="1" applyNumberFormat="1" applyFont="1" applyFill="1" applyBorder="1" applyAlignment="1">
      <alignment horizontal="center" vertical="center" wrapText="1"/>
    </xf>
    <xf numFmtId="0" fontId="26" fillId="0" borderId="0" xfId="5" quotePrefix="1" applyFont="1" applyFill="1" applyBorder="1" applyAlignment="1">
      <alignment horizontal="right" vertical="center" wrapText="1"/>
    </xf>
    <xf numFmtId="0" fontId="34" fillId="0" borderId="0" xfId="5" quotePrefix="1" applyFont="1" applyFill="1" applyBorder="1" applyAlignment="1">
      <alignment horizontal="right" vertical="center" wrapText="1"/>
    </xf>
    <xf numFmtId="37" fontId="18" fillId="0" borderId="0" xfId="1" quotePrefix="1" applyNumberFormat="1" applyFont="1" applyFill="1" applyBorder="1" applyAlignment="1">
      <alignment horizontal="center" vertical="center" wrapText="1"/>
    </xf>
    <xf numFmtId="0" fontId="24" fillId="0" borderId="0" xfId="5" applyFont="1"/>
    <xf numFmtId="0" fontId="15" fillId="0" borderId="0" xfId="5" applyFill="1"/>
    <xf numFmtId="0" fontId="35" fillId="0" borderId="0" xfId="5" applyFont="1" applyFill="1" applyBorder="1" applyAlignment="1">
      <alignment horizontal="left" vertical="center"/>
    </xf>
    <xf numFmtId="0" fontId="36" fillId="0" borderId="0" xfId="5" applyFont="1" applyFill="1" applyBorder="1" applyAlignment="1">
      <alignment horizontal="center" vertical="center" wrapText="1"/>
    </xf>
    <xf numFmtId="0" fontId="21" fillId="0" borderId="0" xfId="6" applyFont="1" applyFill="1" applyBorder="1" applyAlignment="1" applyProtection="1">
      <alignment horizontal="center" vertical="center" wrapText="1"/>
    </xf>
    <xf numFmtId="9" fontId="13" fillId="0" borderId="0" xfId="7" applyFont="1" applyFill="1" applyBorder="1" applyAlignment="1">
      <alignment horizontal="center" vertical="center" wrapText="1"/>
    </xf>
    <xf numFmtId="9" fontId="18" fillId="0" borderId="0" xfId="7" applyFont="1" applyFill="1" applyBorder="1" applyAlignment="1">
      <alignment horizontal="center" vertical="center" wrapText="1"/>
    </xf>
    <xf numFmtId="0" fontId="34" fillId="0" borderId="0" xfId="5" applyFont="1" applyFill="1" applyBorder="1" applyAlignment="1">
      <alignment horizontal="center" vertical="center" wrapText="1"/>
    </xf>
    <xf numFmtId="9" fontId="16" fillId="0" borderId="0" xfId="7" applyFont="1" applyFill="1" applyBorder="1" applyAlignment="1">
      <alignment horizontal="center" vertical="center" wrapText="1"/>
    </xf>
    <xf numFmtId="0" fontId="13" fillId="0" borderId="0" xfId="5" applyFont="1" applyFill="1" applyBorder="1" applyAlignment="1">
      <alignment horizontal="center" vertical="center" wrapText="1"/>
    </xf>
    <xf numFmtId="0" fontId="37" fillId="0" borderId="0" xfId="5" applyFont="1" applyFill="1" applyBorder="1" applyAlignment="1">
      <alignment horizontal="center" vertical="center" wrapText="1"/>
    </xf>
    <xf numFmtId="0" fontId="38" fillId="0" borderId="0" xfId="5" applyFont="1" applyFill="1" applyBorder="1" applyAlignment="1">
      <alignment horizontal="center" vertical="center" wrapText="1"/>
    </xf>
    <xf numFmtId="0" fontId="39" fillId="0" borderId="0" xfId="5" applyFont="1" applyFill="1" applyBorder="1" applyAlignment="1">
      <alignment horizontal="center" vertical="center" wrapText="1"/>
    </xf>
    <xf numFmtId="9" fontId="13" fillId="0" borderId="0" xfId="5" applyNumberFormat="1" applyFont="1" applyFill="1" applyBorder="1" applyAlignment="1">
      <alignment horizontal="center" vertical="center" wrapText="1"/>
    </xf>
    <xf numFmtId="0" fontId="21" fillId="0" borderId="0" xfId="6" applyFont="1" applyAlignment="1" applyProtection="1">
      <alignment horizontal="center"/>
    </xf>
    <xf numFmtId="0" fontId="40" fillId="0" borderId="0" xfId="6" applyFont="1" applyFill="1" applyBorder="1" applyAlignment="1" applyProtection="1">
      <alignment horizontal="center" vertical="center" wrapText="1"/>
    </xf>
    <xf numFmtId="0" fontId="34" fillId="0" borderId="0" xfId="5" quotePrefix="1" applyFont="1" applyFill="1" applyBorder="1" applyAlignment="1">
      <alignment horizontal="center" vertical="center" wrapText="1"/>
    </xf>
    <xf numFmtId="0" fontId="19" fillId="5" borderId="0" xfId="5" applyFont="1" applyFill="1" applyBorder="1" applyAlignment="1">
      <alignment horizontal="center" vertical="center" wrapText="1"/>
    </xf>
    <xf numFmtId="0" fontId="41" fillId="5" borderId="0" xfId="5" quotePrefix="1" applyFont="1" applyFill="1" applyBorder="1" applyAlignment="1">
      <alignment horizontal="center" vertical="center" wrapText="1"/>
    </xf>
    <xf numFmtId="0" fontId="20" fillId="5" borderId="0" xfId="5" applyFont="1" applyFill="1" applyBorder="1" applyAlignment="1">
      <alignment horizontal="center" vertical="center" wrapText="1"/>
    </xf>
    <xf numFmtId="0" fontId="5" fillId="5" borderId="0" xfId="5" applyFont="1" applyFill="1" applyBorder="1" applyAlignment="1">
      <alignment horizontal="center" vertical="center" wrapText="1"/>
    </xf>
    <xf numFmtId="0" fontId="34" fillId="0" borderId="0" xfId="5" applyFont="1" applyFill="1" applyBorder="1" applyAlignment="1">
      <alignment horizontal="right" vertical="center" wrapText="1"/>
    </xf>
    <xf numFmtId="0" fontId="16" fillId="0" borderId="3" xfId="5" applyFont="1" applyFill="1" applyBorder="1" applyAlignment="1">
      <alignment horizontal="center" vertical="center" wrapText="1"/>
    </xf>
    <xf numFmtId="3" fontId="18" fillId="0" borderId="0" xfId="5" applyNumberFormat="1" applyFont="1" applyFill="1" applyBorder="1" applyAlignment="1">
      <alignment horizontal="center" vertical="center" wrapText="1"/>
    </xf>
    <xf numFmtId="0" fontId="18" fillId="0" borderId="0" xfId="5" applyFont="1" applyFill="1" applyBorder="1" applyAlignment="1">
      <alignment horizontal="right" vertical="center" wrapText="1"/>
    </xf>
    <xf numFmtId="0" fontId="42" fillId="0" borderId="0" xfId="5" applyFont="1" applyFill="1" applyBorder="1" applyAlignment="1">
      <alignment horizontal="center" vertical="center" wrapText="1"/>
    </xf>
    <xf numFmtId="10" fontId="42" fillId="0" borderId="0" xfId="2" applyNumberFormat="1" applyFont="1" applyFill="1" applyBorder="1" applyAlignment="1">
      <alignment horizontal="center" vertical="center" wrapText="1"/>
    </xf>
    <xf numFmtId="10" fontId="33" fillId="0" borderId="0" xfId="5" applyNumberFormat="1" applyFont="1" applyFill="1" applyBorder="1" applyAlignment="1">
      <alignment horizontal="center" vertical="center" wrapText="1"/>
    </xf>
    <xf numFmtId="0" fontId="25" fillId="7" borderId="0" xfId="5" applyFont="1" applyFill="1" applyBorder="1" applyAlignment="1">
      <alignment horizontal="center" vertical="center" wrapText="1"/>
    </xf>
    <xf numFmtId="0" fontId="43" fillId="7" borderId="0" xfId="5" quotePrefix="1" applyFont="1" applyFill="1" applyBorder="1" applyAlignment="1">
      <alignment horizontal="center" vertical="center" wrapText="1"/>
    </xf>
    <xf numFmtId="0" fontId="29" fillId="7" borderId="0" xfId="5" applyFont="1" applyFill="1" applyBorder="1" applyAlignment="1">
      <alignment horizontal="center" vertical="center" wrapText="1"/>
    </xf>
    <xf numFmtId="3" fontId="44" fillId="0" borderId="0" xfId="8" applyNumberFormat="1" applyFont="1" applyBorder="1"/>
    <xf numFmtId="43" fontId="29" fillId="0" borderId="0" xfId="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0" fillId="0" borderId="0" xfId="0" applyBorder="1" applyAlignment="1">
      <alignment horizontal="center" vertical="center"/>
    </xf>
    <xf numFmtId="0" fontId="18" fillId="0" borderId="7" xfId="0" applyFont="1" applyFill="1" applyBorder="1" applyAlignment="1">
      <alignment horizontal="left" vertical="top" wrapText="1"/>
    </xf>
    <xf numFmtId="0" fontId="18" fillId="0" borderId="8" xfId="0" applyFont="1" applyFill="1" applyBorder="1" applyAlignment="1">
      <alignment horizontal="left" vertical="top" wrapText="1"/>
    </xf>
    <xf numFmtId="0" fontId="25" fillId="0" borderId="0" xfId="0" quotePrefix="1" applyFont="1" applyFill="1" applyBorder="1" applyAlignment="1">
      <alignment horizontal="center" vertical="center" wrapText="1"/>
    </xf>
    <xf numFmtId="0" fontId="0" fillId="0" borderId="0" xfId="0" applyBorder="1" applyAlignment="1">
      <alignment horizontal="center"/>
    </xf>
    <xf numFmtId="0" fontId="0" fillId="0" borderId="0" xfId="0" applyAlignment="1">
      <alignment horizontal="center"/>
    </xf>
    <xf numFmtId="0" fontId="28" fillId="0" borderId="0" xfId="0" quotePrefix="1" applyFont="1" applyFill="1" applyBorder="1" applyAlignment="1">
      <alignment horizontal="center" vertical="center" wrapText="1"/>
    </xf>
    <xf numFmtId="0" fontId="41" fillId="0" borderId="0" xfId="0" quotePrefix="1"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0" fillId="0" borderId="0" xfId="0" applyAlignment="1">
      <alignment horizontal="center" vertical="center"/>
    </xf>
    <xf numFmtId="0" fontId="33" fillId="0" borderId="0" xfId="0" applyFont="1" applyAlignment="1">
      <alignment horizontal="left" vertical="top" wrapText="1"/>
    </xf>
    <xf numFmtId="0" fontId="16" fillId="0" borderId="0" xfId="0" quotePrefix="1" applyFont="1" applyFill="1" applyBorder="1" applyAlignment="1">
      <alignment horizontal="left" vertical="center" wrapText="1"/>
    </xf>
    <xf numFmtId="0" fontId="0" fillId="0" borderId="0" xfId="0" quotePrefix="1"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19" fillId="0" borderId="0" xfId="0" applyFont="1" applyFill="1" applyBorder="1" applyAlignment="1">
      <alignment horizontal="center" vertical="center" wrapText="1"/>
    </xf>
    <xf numFmtId="0" fontId="16" fillId="8" borderId="0" xfId="0" quotePrefix="1" applyFont="1" applyFill="1" applyBorder="1" applyAlignment="1">
      <alignment horizontal="center" vertical="center" wrapText="1"/>
    </xf>
    <xf numFmtId="0" fontId="45" fillId="0" borderId="0" xfId="0" applyFont="1" applyAlignment="1">
      <alignment horizontal="center" vertical="center"/>
    </xf>
    <xf numFmtId="0" fontId="46" fillId="0" borderId="0" xfId="0" applyFont="1" applyAlignment="1">
      <alignment vertical="center" wrapText="1"/>
    </xf>
    <xf numFmtId="0" fontId="47" fillId="0" borderId="0" xfId="0" applyFont="1" applyAlignment="1">
      <alignment horizontal="left" vertical="center" wrapText="1"/>
    </xf>
    <xf numFmtId="0" fontId="48" fillId="0" borderId="0" xfId="0" applyFont="1" applyFill="1" applyAlignment="1">
      <alignment wrapText="1"/>
    </xf>
    <xf numFmtId="0" fontId="0" fillId="0" borderId="0" xfId="0" applyFont="1" applyFill="1"/>
    <xf numFmtId="0" fontId="46" fillId="0" borderId="0" xfId="0" applyFont="1" applyAlignment="1">
      <alignment horizontal="left" vertical="center" wrapText="1"/>
    </xf>
    <xf numFmtId="0" fontId="50" fillId="0" borderId="0" xfId="0" applyFont="1" applyAlignment="1">
      <alignment vertical="center" wrapText="1"/>
    </xf>
    <xf numFmtId="0" fontId="51" fillId="0" borderId="0" xfId="0" applyFont="1" applyAlignment="1">
      <alignment horizontal="left" vertical="center" wrapText="1"/>
    </xf>
    <xf numFmtId="0" fontId="51" fillId="0" borderId="0" xfId="0" applyFont="1" applyAlignment="1">
      <alignment wrapText="1"/>
    </xf>
    <xf numFmtId="0" fontId="48" fillId="0" borderId="0" xfId="0" applyFont="1" applyAlignment="1">
      <alignment vertical="center" wrapText="1"/>
    </xf>
    <xf numFmtId="0" fontId="52" fillId="0" borderId="0" xfId="0" applyFont="1" applyAlignment="1">
      <alignment vertical="center" wrapText="1"/>
    </xf>
    <xf numFmtId="0" fontId="48" fillId="0" borderId="0" xfId="0" applyFont="1" applyAlignment="1">
      <alignment wrapText="1"/>
    </xf>
    <xf numFmtId="0" fontId="51" fillId="0" borderId="0" xfId="0" applyFont="1" applyAlignment="1">
      <alignment vertical="center" wrapText="1"/>
    </xf>
    <xf numFmtId="0" fontId="51" fillId="0" borderId="0" xfId="0" applyFont="1" applyFill="1" applyAlignment="1">
      <alignment wrapText="1"/>
    </xf>
    <xf numFmtId="0" fontId="54" fillId="0" borderId="0" xfId="9" applyFont="1" applyFill="1"/>
    <xf numFmtId="0" fontId="15" fillId="0" borderId="0" xfId="9" applyFont="1" applyAlignment="1">
      <alignment horizontal="center"/>
    </xf>
    <xf numFmtId="0" fontId="15" fillId="0" borderId="0" xfId="9" applyFont="1"/>
    <xf numFmtId="0" fontId="56" fillId="0" borderId="0" xfId="9" applyFont="1" applyAlignment="1">
      <alignment horizontal="center"/>
    </xf>
    <xf numFmtId="14" fontId="56" fillId="0" borderId="0" xfId="9" applyNumberFormat="1" applyFont="1" applyAlignment="1">
      <alignment horizontal="center"/>
    </xf>
    <xf numFmtId="15" fontId="15" fillId="0" borderId="0" xfId="9" applyNumberFormat="1" applyFont="1"/>
    <xf numFmtId="0" fontId="2" fillId="0" borderId="0" xfId="3" applyFill="1" applyBorder="1"/>
    <xf numFmtId="0" fontId="24" fillId="0" borderId="0" xfId="9" applyFont="1" applyFill="1" applyAlignment="1">
      <alignment horizontal="left" vertical="top" wrapText="1"/>
    </xf>
    <xf numFmtId="0" fontId="58" fillId="0" borderId="0" xfId="9" applyFont="1" applyFill="1" applyBorder="1"/>
    <xf numFmtId="0" fontId="59" fillId="9" borderId="0" xfId="9" applyFont="1" applyFill="1" applyBorder="1"/>
    <xf numFmtId="0" fontId="60" fillId="9" borderId="0" xfId="9" applyFont="1" applyFill="1" applyBorder="1"/>
    <xf numFmtId="0" fontId="61" fillId="9" borderId="0" xfId="9" applyFont="1" applyFill="1" applyBorder="1"/>
    <xf numFmtId="0" fontId="62" fillId="9" borderId="0" xfId="9" applyFont="1" applyFill="1" applyBorder="1"/>
    <xf numFmtId="0" fontId="15" fillId="9" borderId="0" xfId="9" applyFont="1" applyFill="1"/>
    <xf numFmtId="0" fontId="15" fillId="0" borderId="0" xfId="9" applyFont="1" applyFill="1"/>
    <xf numFmtId="0" fontId="60" fillId="0" borderId="0" xfId="9" applyFont="1" applyFill="1" applyBorder="1"/>
    <xf numFmtId="0" fontId="61" fillId="0" borderId="0" xfId="9" applyFont="1" applyFill="1" applyBorder="1"/>
    <xf numFmtId="0" fontId="62" fillId="0" borderId="0" xfId="9" applyFont="1" applyFill="1" applyBorder="1"/>
    <xf numFmtId="0" fontId="63" fillId="0" borderId="0" xfId="9" applyFont="1" applyFill="1"/>
    <xf numFmtId="0" fontId="64" fillId="0" borderId="0" xfId="9" applyFont="1" applyFill="1" applyAlignment="1">
      <alignment horizontal="center" vertical="center"/>
    </xf>
    <xf numFmtId="0" fontId="64" fillId="0" borderId="0" xfId="9" applyFont="1" applyFill="1" applyAlignment="1">
      <alignment horizontal="center" vertical="center" wrapText="1"/>
    </xf>
    <xf numFmtId="0" fontId="57" fillId="0" borderId="0" xfId="9" applyFont="1" applyFill="1"/>
    <xf numFmtId="0" fontId="66" fillId="0" borderId="0" xfId="9" applyFont="1" applyFill="1"/>
    <xf numFmtId="0" fontId="24" fillId="0" borderId="0" xfId="9" applyFont="1" applyFill="1"/>
    <xf numFmtId="0" fontId="57" fillId="0" borderId="0" xfId="9" applyFont="1" applyFill="1" applyAlignment="1">
      <alignment horizontal="center" vertical="center"/>
    </xf>
    <xf numFmtId="164" fontId="57" fillId="0" borderId="0" xfId="10" applyNumberFormat="1" applyFont="1" applyFill="1" applyAlignment="1">
      <alignment horizontal="center" vertical="center" wrapText="1"/>
    </xf>
    <xf numFmtId="166" fontId="57" fillId="0" borderId="0" xfId="9" applyNumberFormat="1" applyFont="1" applyFill="1" applyAlignment="1">
      <alignment horizontal="center" vertical="center"/>
    </xf>
    <xf numFmtId="42" fontId="57" fillId="0" borderId="0" xfId="9" applyNumberFormat="1" applyFont="1" applyFill="1" applyAlignment="1">
      <alignment horizontal="center" vertical="center" wrapText="1"/>
    </xf>
    <xf numFmtId="167" fontId="57" fillId="0" borderId="0" xfId="9" applyNumberFormat="1" applyFont="1" applyFill="1" applyAlignment="1">
      <alignment horizontal="center" vertical="center" wrapText="1"/>
    </xf>
    <xf numFmtId="0" fontId="67" fillId="0" borderId="0" xfId="9" applyFont="1" applyFill="1" applyAlignment="1">
      <alignment vertical="top"/>
    </xf>
    <xf numFmtId="0" fontId="67" fillId="0" borderId="0" xfId="9" applyFont="1" applyFill="1"/>
    <xf numFmtId="6" fontId="57" fillId="0" borderId="0" xfId="9" applyNumberFormat="1" applyFont="1" applyFill="1" applyAlignment="1">
      <alignment horizontal="center"/>
    </xf>
    <xf numFmtId="168" fontId="57" fillId="0" borderId="0" xfId="11" applyNumberFormat="1" applyFont="1" applyFill="1" applyBorder="1" applyAlignment="1">
      <alignment horizontal="right"/>
    </xf>
    <xf numFmtId="164" fontId="57" fillId="0" borderId="0" xfId="12" applyNumberFormat="1" applyFont="1" applyFill="1" applyBorder="1" applyAlignment="1">
      <alignment horizontal="right"/>
    </xf>
    <xf numFmtId="165" fontId="24" fillId="0" borderId="0" xfId="13" applyNumberFormat="1" applyFont="1" applyFill="1" applyAlignment="1">
      <alignment horizontal="center"/>
    </xf>
    <xf numFmtId="0" fontId="24" fillId="0" borderId="0" xfId="9" applyFont="1" applyFill="1" applyAlignment="1">
      <alignment horizontal="center"/>
    </xf>
    <xf numFmtId="0" fontId="57" fillId="0" borderId="0" xfId="9" applyFont="1" applyFill="1" applyAlignment="1">
      <alignment vertical="top"/>
    </xf>
    <xf numFmtId="43" fontId="57" fillId="0" borderId="0" xfId="10" applyFont="1" applyFill="1" applyBorder="1" applyAlignment="1">
      <alignment horizontal="right"/>
    </xf>
    <xf numFmtId="43" fontId="24" fillId="0" borderId="0" xfId="10" applyFont="1" applyFill="1" applyAlignment="1">
      <alignment horizontal="center"/>
    </xf>
    <xf numFmtId="0" fontId="64" fillId="0" borderId="0" xfId="9" applyFont="1" applyFill="1"/>
    <xf numFmtId="0" fontId="68" fillId="0" borderId="0" xfId="9" applyFont="1" applyFill="1"/>
    <xf numFmtId="0" fontId="69" fillId="0" borderId="0" xfId="9" applyFont="1" applyFill="1"/>
    <xf numFmtId="0" fontId="57" fillId="0" borderId="0" xfId="9" applyFont="1" applyFill="1" applyAlignment="1"/>
    <xf numFmtId="0" fontId="24" fillId="0" borderId="0" xfId="9" applyFont="1" applyFill="1" applyAlignment="1"/>
    <xf numFmtId="0" fontId="66" fillId="0" borderId="0" xfId="9" applyFont="1" applyFill="1" applyAlignment="1"/>
    <xf numFmtId="0" fontId="57" fillId="0" borderId="0" xfId="9" applyFont="1" applyFill="1" applyAlignment="1">
      <alignment horizontal="left" indent="5"/>
    </xf>
    <xf numFmtId="42" fontId="57" fillId="0" borderId="0" xfId="14" applyFont="1" applyFill="1"/>
    <xf numFmtId="0" fontId="67" fillId="0" borderId="0" xfId="9" applyFont="1" applyFill="1" applyBorder="1" applyAlignment="1">
      <alignment horizontal="left" indent="5"/>
    </xf>
    <xf numFmtId="0" fontId="67" fillId="0" borderId="0" xfId="9" applyFont="1" applyFill="1" applyBorder="1"/>
    <xf numFmtId="42" fontId="57" fillId="0" borderId="9" xfId="14" applyFont="1" applyFill="1" applyBorder="1" applyAlignment="1">
      <alignment horizontal="left"/>
    </xf>
    <xf numFmtId="0" fontId="57" fillId="0" borderId="0" xfId="9" applyFont="1" applyFill="1" applyAlignment="1">
      <alignment horizontal="center"/>
    </xf>
    <xf numFmtId="169" fontId="24" fillId="0" borderId="0" xfId="9" applyNumberFormat="1" applyFont="1" applyFill="1"/>
    <xf numFmtId="43" fontId="24" fillId="0" borderId="0" xfId="9" applyNumberFormat="1" applyFont="1" applyFill="1"/>
    <xf numFmtId="0" fontId="70" fillId="0" borderId="0" xfId="9" applyFont="1" applyFill="1" applyAlignment="1">
      <alignment horizontal="left" vertical="center"/>
    </xf>
    <xf numFmtId="0" fontId="72" fillId="0" borderId="0" xfId="9" applyFont="1" applyFill="1"/>
    <xf numFmtId="0" fontId="73" fillId="9" borderId="0" xfId="9" applyFont="1" applyFill="1" applyBorder="1"/>
    <xf numFmtId="0" fontId="74" fillId="9" borderId="0" xfId="9" applyFont="1" applyFill="1"/>
    <xf numFmtId="0" fontId="24" fillId="9" borderId="0" xfId="9" applyFont="1" applyFill="1"/>
    <xf numFmtId="0" fontId="24" fillId="0" borderId="0" xfId="9" applyFont="1"/>
    <xf numFmtId="0" fontId="75" fillId="0" borderId="0" xfId="9" applyFont="1" applyFill="1" applyBorder="1"/>
    <xf numFmtId="0" fontId="74" fillId="0" borderId="0" xfId="9" applyFont="1" applyFill="1"/>
    <xf numFmtId="0" fontId="64" fillId="0" borderId="0" xfId="9" applyFont="1" applyFill="1" applyAlignment="1">
      <alignment horizontal="center"/>
    </xf>
    <xf numFmtId="0" fontId="76" fillId="0" borderId="0" xfId="9" applyFont="1" applyFill="1"/>
    <xf numFmtId="0" fontId="57" fillId="0" borderId="0" xfId="9" applyFont="1" applyFill="1" applyAlignment="1">
      <alignment horizontal="center" vertical="center" wrapText="1"/>
    </xf>
    <xf numFmtId="170" fontId="24" fillId="0" borderId="0" xfId="9" applyNumberFormat="1" applyFont="1" applyFill="1"/>
    <xf numFmtId="0" fontId="57" fillId="0" borderId="0" xfId="9" applyFont="1" applyFill="1" applyAlignment="1">
      <alignment horizontal="right"/>
    </xf>
    <xf numFmtId="0" fontId="57" fillId="0" borderId="0" xfId="9" applyFont="1" applyFill="1" applyAlignment="1">
      <alignment vertical="center"/>
    </xf>
    <xf numFmtId="0" fontId="69" fillId="0" borderId="0" xfId="9" applyFont="1" applyFill="1" applyAlignment="1"/>
    <xf numFmtId="0" fontId="78" fillId="0" borderId="7" xfId="9" applyFont="1" applyFill="1" applyBorder="1" applyAlignment="1">
      <alignment horizontal="left" vertical="center"/>
    </xf>
    <xf numFmtId="0" fontId="78" fillId="0" borderId="7" xfId="9" applyFont="1" applyFill="1" applyBorder="1" applyAlignment="1">
      <alignment horizontal="center" vertical="center"/>
    </xf>
    <xf numFmtId="0" fontId="80" fillId="0" borderId="7" xfId="9" applyFont="1" applyFill="1" applyBorder="1" applyAlignment="1">
      <alignment horizontal="center" vertical="center"/>
    </xf>
    <xf numFmtId="0" fontId="78" fillId="0" borderId="7" xfId="9" applyFont="1" applyFill="1" applyBorder="1" applyAlignment="1">
      <alignment horizontal="center" vertical="top" wrapText="1"/>
    </xf>
    <xf numFmtId="0" fontId="81" fillId="0" borderId="0" xfId="9" applyFont="1" applyFill="1"/>
    <xf numFmtId="0" fontId="82" fillId="0" borderId="0" xfId="9" applyFont="1" applyFill="1" applyAlignment="1">
      <alignment horizontal="center"/>
    </xf>
    <xf numFmtId="0" fontId="57" fillId="0" borderId="0" xfId="9" applyFont="1" applyFill="1" applyBorder="1" applyAlignment="1">
      <alignment horizontal="right" vertical="center"/>
    </xf>
    <xf numFmtId="0" fontId="57" fillId="0" borderId="0" xfId="9" applyFont="1" applyFill="1" applyBorder="1" applyAlignment="1">
      <alignment horizontal="center" vertical="center"/>
    </xf>
    <xf numFmtId="0" fontId="57" fillId="0" borderId="7" xfId="9" applyFont="1" applyFill="1" applyBorder="1" applyAlignment="1">
      <alignment horizontal="center" vertical="center"/>
    </xf>
    <xf numFmtId="0" fontId="57" fillId="0" borderId="0" xfId="9" applyFont="1" applyFill="1" applyBorder="1" applyAlignment="1">
      <alignment vertical="top" wrapText="1"/>
    </xf>
    <xf numFmtId="0" fontId="57" fillId="0" borderId="10" xfId="9" applyFont="1" applyFill="1" applyBorder="1" applyAlignment="1">
      <alignment horizontal="center" vertical="center" wrapText="1"/>
    </xf>
    <xf numFmtId="0" fontId="57" fillId="0" borderId="0" xfId="9" applyFont="1" applyFill="1" applyBorder="1"/>
    <xf numFmtId="0" fontId="57" fillId="0" borderId="7" xfId="9" applyFont="1" applyFill="1" applyBorder="1"/>
    <xf numFmtId="0" fontId="57" fillId="0" borderId="0" xfId="9" applyFont="1" applyFill="1" applyBorder="1" applyAlignment="1">
      <alignment vertical="top"/>
    </xf>
    <xf numFmtId="0" fontId="57" fillId="0" borderId="7" xfId="9" applyFont="1" applyFill="1" applyBorder="1" applyAlignment="1">
      <alignment horizontal="center" vertical="center" wrapText="1"/>
    </xf>
    <xf numFmtId="0" fontId="57" fillId="0" borderId="0" xfId="9" applyFont="1" applyFill="1" applyBorder="1" applyAlignment="1">
      <alignment horizontal="left" vertical="top" wrapText="1"/>
    </xf>
    <xf numFmtId="0" fontId="57" fillId="0" borderId="0" xfId="9" applyFont="1" applyFill="1" applyBorder="1" applyAlignment="1">
      <alignment horizontal="center" vertical="center" wrapText="1"/>
    </xf>
    <xf numFmtId="0" fontId="74" fillId="9" borderId="0" xfId="9" applyFont="1" applyFill="1" applyBorder="1"/>
    <xf numFmtId="0" fontId="24" fillId="9" borderId="0" xfId="9" applyFont="1" applyFill="1" applyBorder="1"/>
    <xf numFmtId="0" fontId="66" fillId="0" borderId="0" xfId="9" applyFont="1" applyFill="1" applyBorder="1"/>
    <xf numFmtId="0" fontId="59" fillId="0" borderId="0" xfId="9" applyFont="1" applyFill="1" applyBorder="1"/>
    <xf numFmtId="0" fontId="73" fillId="0" borderId="0" xfId="9" applyFont="1" applyFill="1" applyBorder="1"/>
    <xf numFmtId="0" fontId="74" fillId="0" borderId="0" xfId="9" applyFont="1" applyFill="1" applyBorder="1"/>
    <xf numFmtId="0" fontId="24" fillId="0" borderId="0" xfId="9" applyFont="1" applyFill="1" applyBorder="1"/>
    <xf numFmtId="0" fontId="57" fillId="0" borderId="0" xfId="9" applyFont="1" applyFill="1" applyBorder="1" applyAlignment="1">
      <alignment vertical="center"/>
    </xf>
    <xf numFmtId="0" fontId="57" fillId="0" borderId="10" xfId="9" applyFont="1" applyFill="1" applyBorder="1" applyAlignment="1">
      <alignment vertical="center"/>
    </xf>
    <xf numFmtId="0" fontId="57" fillId="0" borderId="10" xfId="9" applyFont="1" applyFill="1" applyBorder="1" applyAlignment="1">
      <alignment vertical="top"/>
    </xf>
    <xf numFmtId="0" fontId="57" fillId="0" borderId="10" xfId="9" applyFont="1" applyFill="1" applyBorder="1"/>
    <xf numFmtId="0" fontId="57" fillId="0" borderId="10" xfId="9" applyFont="1" applyFill="1" applyBorder="1" applyAlignment="1">
      <alignment horizontal="center" vertical="center"/>
    </xf>
    <xf numFmtId="0" fontId="57" fillId="0" borderId="7" xfId="9" applyFont="1" applyFill="1" applyBorder="1" applyAlignment="1">
      <alignment vertical="top"/>
    </xf>
    <xf numFmtId="0" fontId="57" fillId="0" borderId="0" xfId="9" applyFont="1" applyFill="1" applyAlignment="1">
      <alignment vertical="top" wrapText="1"/>
    </xf>
    <xf numFmtId="0" fontId="57" fillId="0" borderId="7" xfId="9" applyFont="1" applyFill="1" applyBorder="1" applyAlignment="1">
      <alignment vertical="top" wrapText="1"/>
    </xf>
    <xf numFmtId="0" fontId="57" fillId="0" borderId="0" xfId="9" applyFont="1" applyFill="1" applyBorder="1" applyAlignment="1">
      <alignment horizontal="center"/>
    </xf>
    <xf numFmtId="0" fontId="57" fillId="0" borderId="0" xfId="9" applyFont="1"/>
    <xf numFmtId="0" fontId="57" fillId="0" borderId="0" xfId="9" applyFont="1" applyBorder="1" applyAlignment="1"/>
    <xf numFmtId="0" fontId="57" fillId="0" borderId="0" xfId="9" applyFont="1" applyFill="1" applyAlignment="1">
      <alignment horizontal="right" vertical="top"/>
    </xf>
    <xf numFmtId="0" fontId="57" fillId="0" borderId="0" xfId="9" applyFont="1" applyFill="1" applyAlignment="1">
      <alignment horizontal="right" vertical="center"/>
    </xf>
    <xf numFmtId="0" fontId="57" fillId="0" borderId="7" xfId="9" applyFont="1" applyFill="1" applyBorder="1" applyAlignment="1">
      <alignment horizontal="right" vertical="top"/>
    </xf>
    <xf numFmtId="0" fontId="15" fillId="0" borderId="0" xfId="9" applyFont="1" applyAlignment="1">
      <alignment vertical="center"/>
    </xf>
    <xf numFmtId="0" fontId="57" fillId="0" borderId="0" xfId="9" applyFont="1" applyFill="1" applyBorder="1" applyAlignment="1">
      <alignment horizontal="right" vertical="center" wrapText="1"/>
    </xf>
    <xf numFmtId="0" fontId="57" fillId="0" borderId="0" xfId="9" applyFont="1" applyFill="1" applyBorder="1" applyAlignment="1">
      <alignment horizontal="center" vertical="top" wrapText="1"/>
    </xf>
    <xf numFmtId="0" fontId="24" fillId="0" borderId="0" xfId="9" applyFont="1" applyFill="1" applyAlignment="1">
      <alignment vertical="top"/>
    </xf>
    <xf numFmtId="0" fontId="57" fillId="0" borderId="7" xfId="9" applyFont="1" applyFill="1" applyBorder="1" applyAlignment="1">
      <alignment horizontal="center"/>
    </xf>
    <xf numFmtId="0" fontId="57" fillId="0" borderId="10" xfId="9" applyFont="1" applyFill="1" applyBorder="1" applyAlignment="1">
      <alignment horizontal="center"/>
    </xf>
    <xf numFmtId="17" fontId="57" fillId="0" borderId="0" xfId="9" applyNumberFormat="1" applyFont="1" applyFill="1" applyBorder="1" applyAlignment="1">
      <alignment horizontal="center"/>
    </xf>
    <xf numFmtId="0" fontId="57" fillId="0" borderId="7" xfId="9" applyFont="1" applyFill="1" applyBorder="1" applyAlignment="1">
      <alignment vertical="center"/>
    </xf>
    <xf numFmtId="17" fontId="57" fillId="0" borderId="7" xfId="9" applyNumberFormat="1" applyFont="1" applyFill="1" applyBorder="1" applyAlignment="1">
      <alignment horizontal="center"/>
    </xf>
    <xf numFmtId="0" fontId="57" fillId="0" borderId="0" xfId="9" applyFont="1" applyFill="1" applyAlignment="1">
      <alignment horizontal="left" vertical="top" indent="2"/>
    </xf>
    <xf numFmtId="0" fontId="57" fillId="0" borderId="0" xfId="9" applyFont="1" applyFill="1" applyAlignment="1">
      <alignment horizontal="right" vertical="center" wrapText="1"/>
    </xf>
    <xf numFmtId="0" fontId="57" fillId="0" borderId="0" xfId="9" applyFont="1" applyFill="1" applyAlignment="1">
      <alignment horizontal="left" vertical="center"/>
    </xf>
    <xf numFmtId="0" fontId="57" fillId="0" borderId="0" xfId="9" applyFont="1" applyFill="1" applyBorder="1" applyAlignment="1"/>
    <xf numFmtId="0" fontId="57" fillId="0" borderId="0" xfId="9" applyFont="1" applyFill="1" applyAlignment="1">
      <alignment wrapText="1"/>
    </xf>
    <xf numFmtId="0" fontId="57" fillId="0" borderId="7" xfId="9" applyFont="1" applyBorder="1" applyAlignment="1">
      <alignment horizontal="center"/>
    </xf>
    <xf numFmtId="0" fontId="57" fillId="0" borderId="7" xfId="9" applyFont="1" applyBorder="1"/>
    <xf numFmtId="0" fontId="70" fillId="0" borderId="0" xfId="9" applyFont="1" applyFill="1" applyAlignment="1">
      <alignment horizontal="left" vertical="top"/>
    </xf>
    <xf numFmtId="0" fontId="83" fillId="0" borderId="0" xfId="9" applyFont="1" applyFill="1" applyAlignment="1">
      <alignment horizontal="left" vertical="top"/>
    </xf>
    <xf numFmtId="0" fontId="68" fillId="0" borderId="0" xfId="9" applyFont="1" applyFill="1" applyAlignment="1">
      <alignment horizontal="left" vertical="center"/>
    </xf>
    <xf numFmtId="0" fontId="24" fillId="0" borderId="0" xfId="9" applyFont="1" applyFill="1" applyBorder="1" applyAlignment="1">
      <alignment wrapText="1"/>
    </xf>
    <xf numFmtId="0" fontId="24" fillId="0" borderId="0" xfId="9" applyFont="1" applyFill="1" applyAlignment="1">
      <alignment wrapText="1"/>
    </xf>
    <xf numFmtId="0" fontId="24" fillId="0" borderId="0" xfId="9" applyFont="1" applyFill="1" applyAlignment="1">
      <alignment horizontal="right" vertical="center"/>
    </xf>
    <xf numFmtId="0" fontId="84" fillId="0" borderId="0" xfId="9" applyFont="1" applyFill="1" applyBorder="1" applyAlignment="1">
      <alignment horizontal="center"/>
    </xf>
    <xf numFmtId="0" fontId="24" fillId="0" borderId="0" xfId="9" applyFont="1" applyBorder="1" applyAlignment="1">
      <alignment horizontal="center"/>
    </xf>
    <xf numFmtId="0" fontId="57" fillId="0" borderId="0" xfId="9" applyFont="1" applyFill="1" applyAlignment="1">
      <alignment horizontal="left" vertical="top"/>
    </xf>
    <xf numFmtId="0" fontId="67" fillId="0" borderId="7" xfId="9" applyFont="1" applyFill="1" applyBorder="1" applyAlignment="1">
      <alignment horizontal="center"/>
    </xf>
    <xf numFmtId="0" fontId="67" fillId="0" borderId="7" xfId="9" applyFont="1" applyBorder="1" applyAlignment="1">
      <alignment horizontal="center"/>
    </xf>
    <xf numFmtId="0" fontId="57" fillId="0" borderId="0" xfId="9" applyFont="1" applyAlignment="1">
      <alignment horizontal="center"/>
    </xf>
    <xf numFmtId="0" fontId="56" fillId="0" borderId="0" xfId="9" applyFont="1" applyFill="1"/>
    <xf numFmtId="0" fontId="56" fillId="0" borderId="0" xfId="9" applyFont="1" applyFill="1" applyAlignment="1">
      <alignment horizontal="left" vertical="top" indent="2"/>
    </xf>
    <xf numFmtId="0" fontId="56" fillId="0" borderId="0" xfId="9" applyFont="1" applyFill="1" applyAlignment="1">
      <alignment wrapText="1"/>
    </xf>
    <xf numFmtId="0" fontId="56" fillId="0" borderId="0" xfId="9" applyFont="1" applyFill="1" applyAlignment="1">
      <alignment horizontal="right" vertical="center"/>
    </xf>
    <xf numFmtId="0" fontId="56" fillId="0" borderId="0" xfId="9" applyFont="1" applyFill="1" applyAlignment="1">
      <alignment horizontal="center" vertical="center"/>
    </xf>
    <xf numFmtId="0" fontId="24" fillId="0" borderId="0" xfId="9" applyFont="1" applyFill="1" applyAlignment="1">
      <alignment horizontal="center" vertical="center"/>
    </xf>
    <xf numFmtId="0" fontId="24" fillId="0" borderId="0" xfId="9" applyFont="1" applyAlignment="1">
      <alignment horizontal="center"/>
    </xf>
    <xf numFmtId="0" fontId="57" fillId="0" borderId="0" xfId="9" applyFont="1" applyFill="1" applyAlignment="1">
      <alignment horizontal="left" indent="3"/>
    </xf>
    <xf numFmtId="0" fontId="24" fillId="6" borderId="0" xfId="9" applyFont="1" applyFill="1"/>
    <xf numFmtId="0" fontId="67" fillId="0" borderId="0" xfId="9" applyFont="1"/>
    <xf numFmtId="168" fontId="67" fillId="0" borderId="0" xfId="11" applyNumberFormat="1" applyFont="1" applyBorder="1"/>
    <xf numFmtId="0" fontId="57" fillId="0" borderId="0" xfId="9" applyFont="1" applyBorder="1"/>
    <xf numFmtId="0" fontId="57" fillId="0" borderId="0" xfId="9" applyFont="1" applyAlignment="1"/>
    <xf numFmtId="168" fontId="57" fillId="0" borderId="0" xfId="9" applyNumberFormat="1" applyFont="1" applyFill="1"/>
    <xf numFmtId="164" fontId="57" fillId="0" borderId="0" xfId="10" applyNumberFormat="1" applyFont="1" applyFill="1" applyAlignment="1">
      <alignment horizontal="left"/>
    </xf>
    <xf numFmtId="0" fontId="57" fillId="0" borderId="0" xfId="9" applyFont="1" applyAlignment="1">
      <alignment horizontal="left" indent="3"/>
    </xf>
    <xf numFmtId="0" fontId="57" fillId="0" borderId="0" xfId="9" applyFont="1" applyAlignment="1">
      <alignment horizontal="left" indent="2"/>
    </xf>
    <xf numFmtId="164" fontId="57" fillId="0" borderId="0" xfId="10" applyNumberFormat="1" applyFont="1" applyFill="1"/>
    <xf numFmtId="10" fontId="57" fillId="0" borderId="0" xfId="13" applyNumberFormat="1" applyFont="1" applyFill="1" applyAlignment="1">
      <alignment horizontal="right"/>
    </xf>
    <xf numFmtId="164" fontId="57" fillId="0" borderId="0" xfId="10" applyNumberFormat="1" applyFont="1"/>
    <xf numFmtId="10" fontId="57" fillId="0" borderId="0" xfId="9" applyNumberFormat="1" applyFont="1" applyAlignment="1">
      <alignment horizontal="right"/>
    </xf>
    <xf numFmtId="10" fontId="57" fillId="0" borderId="0" xfId="2" applyNumberFormat="1" applyFont="1"/>
    <xf numFmtId="0" fontId="67" fillId="0" borderId="0" xfId="9" applyFont="1" applyAlignment="1">
      <alignment horizontal="left" indent="3"/>
    </xf>
    <xf numFmtId="0" fontId="67" fillId="0" borderId="0" xfId="9" applyFont="1" applyAlignment="1">
      <alignment horizontal="left"/>
    </xf>
    <xf numFmtId="168" fontId="67" fillId="0" borderId="9" xfId="11" applyNumberFormat="1" applyFont="1" applyBorder="1"/>
    <xf numFmtId="0" fontId="67" fillId="0" borderId="0" xfId="9" applyFont="1" applyAlignment="1">
      <alignment horizontal="center"/>
    </xf>
    <xf numFmtId="0" fontId="81" fillId="0" borderId="0" xfId="9" applyFont="1"/>
    <xf numFmtId="0" fontId="70" fillId="0" borderId="0" xfId="9" applyFont="1" applyFill="1" applyAlignment="1">
      <alignment vertical="top"/>
    </xf>
    <xf numFmtId="0" fontId="15" fillId="0" borderId="0" xfId="9" applyFont="1" applyFill="1" applyAlignment="1">
      <alignment vertical="top"/>
    </xf>
    <xf numFmtId="0" fontId="75" fillId="9" borderId="0" xfId="9" applyFont="1" applyFill="1" applyBorder="1"/>
    <xf numFmtId="168" fontId="67" fillId="0" borderId="0" xfId="9" applyNumberFormat="1" applyFont="1" applyFill="1"/>
    <xf numFmtId="0" fontId="67" fillId="0" borderId="0" xfId="9" applyFont="1" applyFill="1" applyAlignment="1">
      <alignment horizontal="left" indent="3"/>
    </xf>
    <xf numFmtId="168" fontId="67" fillId="0" borderId="9" xfId="11" applyNumberFormat="1" applyFont="1" applyFill="1" applyBorder="1"/>
    <xf numFmtId="0" fontId="67" fillId="0" borderId="0" xfId="9" applyFont="1" applyFill="1" applyAlignment="1">
      <alignment horizontal="center"/>
    </xf>
    <xf numFmtId="43" fontId="57" fillId="0" borderId="0" xfId="13" applyNumberFormat="1" applyFont="1" applyFill="1" applyAlignment="1">
      <alignment horizontal="center" vertical="center"/>
    </xf>
    <xf numFmtId="0" fontId="86" fillId="0" borderId="0" xfId="9" applyFont="1" applyFill="1"/>
    <xf numFmtId="0" fontId="86" fillId="0" borderId="0" xfId="9" applyFont="1" applyFill="1" applyAlignment="1">
      <alignment horizontal="center"/>
    </xf>
    <xf numFmtId="0" fontId="66" fillId="9" borderId="0" xfId="9" applyFont="1" applyFill="1"/>
    <xf numFmtId="0" fontId="66" fillId="0" borderId="0" xfId="9" applyFont="1"/>
    <xf numFmtId="0" fontId="24" fillId="0" borderId="0" xfId="9" applyFont="1" applyAlignment="1">
      <alignment vertical="center"/>
    </xf>
    <xf numFmtId="0" fontId="66" fillId="0" borderId="0" xfId="9" applyFont="1" applyFill="1" applyAlignment="1">
      <alignment vertical="top"/>
    </xf>
    <xf numFmtId="168" fontId="57" fillId="0" borderId="0" xfId="11" applyNumberFormat="1" applyFont="1" applyFill="1" applyAlignment="1">
      <alignment horizontal="center"/>
    </xf>
    <xf numFmtId="3" fontId="57" fillId="0" borderId="0" xfId="11" applyNumberFormat="1" applyFont="1" applyFill="1" applyAlignment="1">
      <alignment horizontal="center"/>
    </xf>
    <xf numFmtId="5" fontId="57" fillId="0" borderId="0" xfId="11" applyNumberFormat="1" applyFont="1" applyFill="1" applyAlignment="1">
      <alignment horizontal="center"/>
    </xf>
    <xf numFmtId="168" fontId="24" fillId="0" borderId="0" xfId="9" applyNumberFormat="1" applyFont="1"/>
    <xf numFmtId="0" fontId="87" fillId="0" borderId="0" xfId="9" applyFont="1" applyFill="1"/>
    <xf numFmtId="10" fontId="57" fillId="0" borderId="0" xfId="13" applyNumberFormat="1" applyFont="1" applyFill="1" applyAlignment="1">
      <alignment horizontal="center"/>
    </xf>
    <xf numFmtId="2" fontId="57" fillId="0" borderId="0" xfId="9" applyNumberFormat="1" applyFont="1" applyFill="1" applyAlignment="1">
      <alignment horizontal="center"/>
    </xf>
    <xf numFmtId="0" fontId="70" fillId="0" borderId="0" xfId="9" applyFont="1"/>
    <xf numFmtId="0" fontId="81" fillId="0" borderId="0" xfId="9" applyFont="1" applyFill="1" applyAlignment="1">
      <alignment vertical="top"/>
    </xf>
    <xf numFmtId="2" fontId="81" fillId="0" borderId="0" xfId="9" applyNumberFormat="1" applyFont="1" applyFill="1" applyAlignment="1">
      <alignment horizontal="center"/>
    </xf>
    <xf numFmtId="0" fontId="70" fillId="0" borderId="0" xfId="9" applyFont="1" applyFill="1"/>
    <xf numFmtId="0" fontId="84" fillId="0" borderId="0" xfId="9" applyFont="1" applyFill="1" applyBorder="1"/>
    <xf numFmtId="0" fontId="64" fillId="0" borderId="0" xfId="9" applyFont="1" applyFill="1" applyBorder="1" applyAlignment="1">
      <alignment horizontal="right"/>
    </xf>
    <xf numFmtId="3" fontId="57" fillId="0" borderId="0" xfId="9" applyNumberFormat="1" applyFont="1" applyFill="1" applyAlignment="1">
      <alignment horizontal="right"/>
    </xf>
    <xf numFmtId="9" fontId="57" fillId="0" borderId="0" xfId="13" applyFont="1" applyFill="1" applyAlignment="1">
      <alignment horizontal="right"/>
    </xf>
    <xf numFmtId="0" fontId="64" fillId="0" borderId="0" xfId="9" applyFont="1" applyFill="1" applyBorder="1" applyAlignment="1">
      <alignment horizontal="left"/>
    </xf>
    <xf numFmtId="0" fontId="64" fillId="0" borderId="0" xfId="9" applyFont="1" applyFill="1" applyBorder="1" applyAlignment="1">
      <alignment horizontal="center"/>
    </xf>
    <xf numFmtId="0" fontId="69" fillId="0" borderId="0" xfId="9" applyFont="1" applyFill="1" applyBorder="1" applyAlignment="1">
      <alignment horizontal="center"/>
    </xf>
    <xf numFmtId="0" fontId="89" fillId="0" borderId="0" xfId="9" applyFont="1"/>
    <xf numFmtId="0" fontId="89" fillId="0" borderId="0" xfId="9" applyFont="1" applyFill="1"/>
    <xf numFmtId="3" fontId="57" fillId="0" borderId="0" xfId="9" applyNumberFormat="1" applyFont="1" applyFill="1" applyBorder="1" applyAlignment="1">
      <alignment horizontal="right"/>
    </xf>
    <xf numFmtId="10" fontId="57" fillId="0" borderId="0" xfId="9" applyNumberFormat="1" applyFont="1" applyFill="1" applyBorder="1" applyAlignment="1">
      <alignment horizontal="right"/>
    </xf>
    <xf numFmtId="3" fontId="67" fillId="0" borderId="9" xfId="9" applyNumberFormat="1" applyFont="1" applyFill="1" applyBorder="1" applyAlignment="1">
      <alignment horizontal="right"/>
    </xf>
    <xf numFmtId="10" fontId="67" fillId="0" borderId="9" xfId="9" applyNumberFormat="1" applyFont="1" applyFill="1" applyBorder="1" applyAlignment="1">
      <alignment horizontal="right"/>
    </xf>
    <xf numFmtId="164" fontId="67" fillId="0" borderId="9" xfId="10" applyNumberFormat="1" applyFont="1" applyFill="1" applyBorder="1" applyAlignment="1">
      <alignment horizontal="right"/>
    </xf>
    <xf numFmtId="10" fontId="86" fillId="0" borderId="0" xfId="9" applyNumberFormat="1" applyFont="1" applyFill="1" applyBorder="1" applyAlignment="1">
      <alignment horizontal="center"/>
    </xf>
    <xf numFmtId="0" fontId="86" fillId="0" borderId="0" xfId="9" applyFont="1" applyFill="1" applyBorder="1"/>
    <xf numFmtId="0" fontId="86" fillId="0" borderId="0" xfId="9" applyFont="1" applyFill="1" applyBorder="1" applyAlignment="1">
      <alignment horizontal="center"/>
    </xf>
    <xf numFmtId="0" fontId="64" fillId="0" borderId="0" xfId="9" applyFont="1" applyFill="1" applyBorder="1" applyAlignment="1"/>
    <xf numFmtId="3" fontId="67" fillId="0" borderId="9" xfId="9" applyNumberFormat="1" applyFont="1" applyFill="1" applyBorder="1"/>
    <xf numFmtId="10" fontId="67" fillId="0" borderId="9" xfId="9" applyNumberFormat="1" applyFont="1" applyFill="1" applyBorder="1"/>
    <xf numFmtId="164" fontId="67" fillId="0" borderId="9" xfId="10" applyNumberFormat="1" applyFont="1" applyFill="1" applyBorder="1"/>
    <xf numFmtId="164" fontId="89" fillId="0" borderId="0" xfId="1" applyNumberFormat="1" applyFont="1"/>
    <xf numFmtId="164" fontId="24" fillId="0" borderId="0" xfId="1" applyNumberFormat="1" applyFont="1"/>
    <xf numFmtId="16" fontId="24" fillId="0" borderId="0" xfId="9" applyNumberFormat="1" applyFont="1" applyFill="1"/>
    <xf numFmtId="43" fontId="24" fillId="0" borderId="0" xfId="1" applyFont="1" applyFill="1"/>
    <xf numFmtId="3" fontId="67" fillId="6" borderId="9" xfId="9" applyNumberFormat="1" applyFont="1" applyFill="1" applyBorder="1"/>
    <xf numFmtId="10" fontId="67" fillId="6" borderId="9" xfId="9" applyNumberFormat="1" applyFont="1" applyFill="1" applyBorder="1"/>
    <xf numFmtId="164" fontId="67" fillId="6" borderId="9" xfId="10" applyNumberFormat="1" applyFont="1" applyFill="1" applyBorder="1"/>
    <xf numFmtId="10" fontId="86" fillId="0" borderId="0" xfId="9" applyNumberFormat="1" applyFont="1" applyFill="1" applyBorder="1"/>
    <xf numFmtId="0" fontId="54" fillId="0" borderId="0" xfId="9" applyFont="1" applyFill="1" applyBorder="1"/>
    <xf numFmtId="0" fontId="90" fillId="0" borderId="0" xfId="9" applyFont="1" applyFill="1" applyBorder="1" applyAlignment="1">
      <alignment vertical="top"/>
    </xf>
    <xf numFmtId="0" fontId="54" fillId="0" borderId="11" xfId="9" applyFont="1" applyFill="1" applyBorder="1"/>
    <xf numFmtId="0" fontId="64" fillId="0" borderId="0" xfId="9" applyFont="1" applyBorder="1" applyAlignment="1"/>
    <xf numFmtId="0" fontId="64" fillId="0" borderId="0" xfId="9" applyFont="1" applyBorder="1" applyAlignment="1">
      <alignment horizontal="right"/>
    </xf>
    <xf numFmtId="0" fontId="87" fillId="0" borderId="0" xfId="9" applyFont="1" applyFill="1" applyBorder="1"/>
    <xf numFmtId="0" fontId="64" fillId="0" borderId="0" xfId="9" applyFont="1" applyBorder="1" applyAlignment="1">
      <alignment horizontal="right" indent="1"/>
    </xf>
    <xf numFmtId="0" fontId="64" fillId="0" borderId="0" xfId="9" applyFont="1" applyFill="1" applyBorder="1" applyAlignment="1">
      <alignment horizontal="right" indent="1"/>
    </xf>
    <xf numFmtId="164" fontId="67" fillId="0" borderId="9" xfId="10" applyNumberFormat="1" applyFont="1" applyBorder="1"/>
    <xf numFmtId="0" fontId="93" fillId="0" borderId="0" xfId="9" applyFont="1" applyFill="1" applyAlignment="1">
      <alignment wrapText="1"/>
    </xf>
    <xf numFmtId="0" fontId="94" fillId="0" borderId="0" xfId="9" applyFont="1" applyAlignment="1">
      <alignment wrapText="1"/>
    </xf>
    <xf numFmtId="0" fontId="62" fillId="9" borderId="0" xfId="9" applyFont="1" applyFill="1"/>
    <xf numFmtId="10" fontId="57" fillId="0" borderId="0" xfId="13" applyNumberFormat="1" applyFont="1"/>
    <xf numFmtId="10" fontId="57" fillId="0" borderId="0" xfId="9" applyNumberFormat="1" applyFont="1"/>
    <xf numFmtId="10" fontId="67" fillId="0" borderId="9" xfId="9" applyNumberFormat="1" applyFont="1" applyBorder="1"/>
    <xf numFmtId="0" fontId="54" fillId="0" borderId="0" xfId="9" applyFont="1" applyFill="1" applyBorder="1" applyAlignment="1">
      <alignment horizontal="center"/>
    </xf>
    <xf numFmtId="0" fontId="73" fillId="0" borderId="0" xfId="9" applyFont="1" applyFill="1" applyBorder="1" applyAlignment="1">
      <alignment horizontal="center"/>
    </xf>
    <xf numFmtId="0" fontId="64" fillId="0" borderId="0" xfId="9" applyFont="1" applyAlignment="1">
      <alignment horizontal="center" vertical="center"/>
    </xf>
    <xf numFmtId="0" fontId="64" fillId="0" borderId="0" xfId="9" applyFont="1"/>
    <xf numFmtId="0" fontId="64" fillId="0" borderId="0" xfId="9" applyFont="1" applyAlignment="1">
      <alignment horizontal="center" vertical="center" wrapText="1"/>
    </xf>
    <xf numFmtId="0" fontId="67" fillId="0" borderId="0" xfId="9" applyFont="1" applyAlignment="1"/>
    <xf numFmtId="164" fontId="57" fillId="0" borderId="0" xfId="12" applyNumberFormat="1" applyFont="1"/>
    <xf numFmtId="10" fontId="57" fillId="0" borderId="0" xfId="7" applyNumberFormat="1" applyFont="1"/>
    <xf numFmtId="0" fontId="67" fillId="0" borderId="0" xfId="9" applyFont="1" applyAlignment="1">
      <alignment horizontal="left" wrapText="1"/>
    </xf>
    <xf numFmtId="10" fontId="67" fillId="0" borderId="9" xfId="13" applyNumberFormat="1" applyFont="1" applyBorder="1"/>
    <xf numFmtId="164" fontId="67" fillId="0" borderId="0" xfId="10" applyNumberFormat="1" applyFont="1" applyBorder="1"/>
    <xf numFmtId="10" fontId="67" fillId="0" borderId="0" xfId="13" applyNumberFormat="1" applyFont="1" applyBorder="1"/>
    <xf numFmtId="10" fontId="67" fillId="0" borderId="9" xfId="13" applyNumberFormat="1" applyFont="1" applyFill="1" applyBorder="1"/>
    <xf numFmtId="164" fontId="67" fillId="0" borderId="9" xfId="9" applyNumberFormat="1" applyFont="1" applyBorder="1" applyAlignment="1">
      <alignment horizontal="center" wrapText="1"/>
    </xf>
    <xf numFmtId="10" fontId="67" fillId="0" borderId="9" xfId="9" applyNumberFormat="1" applyFont="1" applyBorder="1" applyAlignment="1">
      <alignment horizontal="right"/>
    </xf>
    <xf numFmtId="37" fontId="67" fillId="0" borderId="9" xfId="10" applyNumberFormat="1" applyFont="1" applyBorder="1"/>
    <xf numFmtId="0" fontId="95" fillId="0" borderId="0" xfId="9" applyFont="1" applyAlignment="1">
      <alignment horizontal="justify" vertical="center" wrapText="1"/>
    </xf>
    <xf numFmtId="0" fontId="95" fillId="0" borderId="0" xfId="9" applyFont="1" applyAlignment="1">
      <alignment horizontal="left" vertical="center" wrapText="1"/>
    </xf>
    <xf numFmtId="0" fontId="56" fillId="0" borderId="0" xfId="9" applyFont="1" applyAlignment="1">
      <alignment horizontal="center" wrapText="1"/>
    </xf>
    <xf numFmtId="0" fontId="56" fillId="0" borderId="0" xfId="9" applyFont="1"/>
    <xf numFmtId="0" fontId="15" fillId="0" borderId="0" xfId="9" applyFont="1" applyAlignment="1">
      <alignment wrapText="1"/>
    </xf>
    <xf numFmtId="0" fontId="15" fillId="0" borderId="0" xfId="9" applyFont="1" applyAlignment="1">
      <alignment horizontal="left" wrapText="1"/>
    </xf>
    <xf numFmtId="0" fontId="6" fillId="3" borderId="0" xfId="4" applyFont="1" applyFill="1" applyBorder="1" applyAlignment="1">
      <alignment horizontal="center"/>
    </xf>
    <xf numFmtId="0" fontId="6" fillId="0" borderId="0" xfId="4" applyFont="1" applyBorder="1" applyAlignment="1"/>
    <xf numFmtId="0" fontId="95" fillId="0" borderId="0" xfId="9" applyFont="1" applyAlignment="1">
      <alignment horizontal="justify" vertical="center" wrapText="1"/>
    </xf>
    <xf numFmtId="0" fontId="57" fillId="0" borderId="0" xfId="9" applyFont="1" applyFill="1" applyAlignment="1">
      <alignment horizontal="left"/>
    </xf>
    <xf numFmtId="0" fontId="56" fillId="0" borderId="0" xfId="9" applyFont="1" applyFill="1" applyAlignment="1">
      <alignment horizontal="left" vertical="center" wrapText="1"/>
    </xf>
    <xf numFmtId="0" fontId="15" fillId="0" borderId="0" xfId="9" applyFont="1" applyFill="1" applyAlignment="1">
      <alignment horizontal="left" vertical="top"/>
    </xf>
    <xf numFmtId="0" fontId="67" fillId="0" borderId="7" xfId="9" applyFont="1" applyBorder="1" applyAlignment="1">
      <alignment horizontal="center" wrapText="1"/>
    </xf>
    <xf numFmtId="0" fontId="95" fillId="0" borderId="0" xfId="9" applyFont="1" applyAlignment="1">
      <alignment horizontal="left" vertical="center" wrapText="1"/>
    </xf>
    <xf numFmtId="0" fontId="95" fillId="0" borderId="0" xfId="9" applyFont="1" applyFill="1" applyAlignment="1">
      <alignment wrapText="1"/>
    </xf>
    <xf numFmtId="0" fontId="57" fillId="0" borderId="0" xfId="9" applyFont="1" applyFill="1" applyAlignment="1">
      <alignment vertical="top" wrapText="1"/>
    </xf>
    <xf numFmtId="0" fontId="57" fillId="0" borderId="7" xfId="9" applyFont="1" applyFill="1" applyBorder="1" applyAlignment="1">
      <alignment horizontal="left" vertical="center" wrapText="1"/>
    </xf>
    <xf numFmtId="0" fontId="57" fillId="0" borderId="0" xfId="9" applyFont="1" applyFill="1" applyBorder="1" applyAlignment="1">
      <alignment horizontal="left" vertical="top" wrapText="1"/>
    </xf>
    <xf numFmtId="0" fontId="57" fillId="0" borderId="7" xfId="9" applyFont="1" applyFill="1" applyBorder="1" applyAlignment="1">
      <alignment horizontal="left" vertical="top" wrapText="1"/>
    </xf>
    <xf numFmtId="0" fontId="57" fillId="0" borderId="0" xfId="9" applyFont="1" applyFill="1" applyBorder="1" applyAlignment="1">
      <alignment vertical="top" wrapText="1"/>
    </xf>
    <xf numFmtId="0" fontId="57" fillId="0" borderId="7" xfId="9" applyFont="1" applyFill="1" applyBorder="1" applyAlignment="1">
      <alignment vertical="top" wrapText="1"/>
    </xf>
    <xf numFmtId="0" fontId="78" fillId="0" borderId="7" xfId="9" applyFont="1" applyFill="1" applyBorder="1" applyAlignment="1">
      <alignment horizontal="center" vertical="center"/>
    </xf>
    <xf numFmtId="0" fontId="78" fillId="0" borderId="7" xfId="9" applyFont="1" applyFill="1" applyBorder="1" applyAlignment="1">
      <alignment horizontal="center" vertical="center" wrapText="1"/>
    </xf>
    <xf numFmtId="0" fontId="57" fillId="0" borderId="0" xfId="9" applyFont="1" applyFill="1" applyAlignment="1">
      <alignment horizontal="left" vertical="top"/>
    </xf>
    <xf numFmtId="0" fontId="57" fillId="0" borderId="7" xfId="9" applyFont="1" applyFill="1" applyBorder="1" applyAlignment="1">
      <alignment horizontal="left" vertical="top"/>
    </xf>
    <xf numFmtId="165" fontId="57" fillId="0" borderId="0" xfId="2" applyNumberFormat="1" applyFont="1" applyFill="1" applyAlignment="1">
      <alignment horizontal="center" vertical="center" wrapText="1"/>
    </xf>
    <xf numFmtId="0" fontId="70" fillId="0" borderId="0" xfId="9" applyFont="1" applyFill="1" applyAlignment="1">
      <alignment horizontal="left" vertical="top" wrapText="1"/>
    </xf>
    <xf numFmtId="0" fontId="70" fillId="0" borderId="0" xfId="9" applyFont="1" applyFill="1" applyAlignment="1">
      <alignment horizontal="left" vertical="center"/>
    </xf>
    <xf numFmtId="0" fontId="57" fillId="0" borderId="0" xfId="9" applyFont="1" applyFill="1" applyAlignment="1">
      <alignment horizontal="center" vertical="center" wrapText="1"/>
    </xf>
    <xf numFmtId="165" fontId="57" fillId="0" borderId="0" xfId="9" applyNumberFormat="1" applyFont="1" applyFill="1" applyAlignment="1">
      <alignment horizontal="center" vertical="center" wrapText="1"/>
    </xf>
    <xf numFmtId="0" fontId="55" fillId="0" borderId="0" xfId="9" applyFont="1" applyAlignment="1">
      <alignment horizontal="center"/>
    </xf>
    <xf numFmtId="0" fontId="57" fillId="0" borderId="0" xfId="9" applyFont="1" applyFill="1" applyAlignment="1">
      <alignment horizontal="left" vertical="top" wrapText="1"/>
    </xf>
    <xf numFmtId="0" fontId="64" fillId="0" borderId="0" xfId="9" applyFont="1" applyFill="1" applyAlignment="1">
      <alignment horizontal="center" vertical="center"/>
    </xf>
    <xf numFmtId="165" fontId="57" fillId="0" borderId="0" xfId="9" applyNumberFormat="1" applyFont="1" applyFill="1" applyAlignment="1">
      <alignment horizontal="center" vertical="center"/>
    </xf>
    <xf numFmtId="10" fontId="57" fillId="0" borderId="0" xfId="9" applyNumberFormat="1" applyFont="1" applyFill="1" applyAlignment="1">
      <alignment horizontal="center" vertical="center" wrapText="1"/>
    </xf>
  </cellXfs>
  <cellStyles count="52">
    <cellStyle name="Calculation" xfId="3" builtinId="22"/>
    <cellStyle name="Comma" xfId="1" builtinId="3"/>
    <cellStyle name="Comma 2" xfId="12"/>
    <cellStyle name="Comma 3" xfId="15"/>
    <cellStyle name="Comma 4" xfId="10"/>
    <cellStyle name="Currency [0] 2" xfId="16"/>
    <cellStyle name="Currency [0] 3" xfId="14"/>
    <cellStyle name="Currency 10" xfId="11"/>
    <cellStyle name="Currency 11" xfId="17"/>
    <cellStyle name="Currency 12" xfId="18"/>
    <cellStyle name="Currency 13" xfId="19"/>
    <cellStyle name="Currency 14" xfId="20"/>
    <cellStyle name="Currency 15" xfId="21"/>
    <cellStyle name="Currency 16" xfId="22"/>
    <cellStyle name="Currency 17" xfId="23"/>
    <cellStyle name="Currency 18" xfId="24"/>
    <cellStyle name="Currency 19" xfId="25"/>
    <cellStyle name="Currency 2" xfId="26"/>
    <cellStyle name="Currency 20" xfId="27"/>
    <cellStyle name="Currency 21" xfId="28"/>
    <cellStyle name="Currency 22" xfId="29"/>
    <cellStyle name="Currency 23" xfId="30"/>
    <cellStyle name="Currency 24" xfId="31"/>
    <cellStyle name="Currency 25" xfId="32"/>
    <cellStyle name="Currency 26" xfId="33"/>
    <cellStyle name="Currency 27" xfId="34"/>
    <cellStyle name="Currency 28" xfId="35"/>
    <cellStyle name="Currency 29" xfId="36"/>
    <cellStyle name="Currency 3" xfId="37"/>
    <cellStyle name="Currency 30" xfId="38"/>
    <cellStyle name="Currency 31" xfId="39"/>
    <cellStyle name="Currency 32" xfId="40"/>
    <cellStyle name="Currency 4" xfId="41"/>
    <cellStyle name="Currency 5" xfId="42"/>
    <cellStyle name="Currency 6" xfId="43"/>
    <cellStyle name="Currency 7" xfId="44"/>
    <cellStyle name="Currency 8" xfId="45"/>
    <cellStyle name="Currency 9" xfId="46"/>
    <cellStyle name="Hyperlink" xfId="6" builtinId="8"/>
    <cellStyle name="Hyperlink 2" xfId="4"/>
    <cellStyle name="Normal" xfId="0" builtinId="0"/>
    <cellStyle name="Normal 2" xfId="5"/>
    <cellStyle name="Normal 2 2" xfId="9"/>
    <cellStyle name="Normal 3" xfId="47"/>
    <cellStyle name="Normal 4" xfId="48"/>
    <cellStyle name="Normal 5" xfId="49"/>
    <cellStyle name="Normal 7" xfId="50"/>
    <cellStyle name="Normal_20120504 French CB issuers data template V4" xfId="8"/>
    <cellStyle name="Percent" xfId="2" builtinId="5"/>
    <cellStyle name="Percent 2" xfId="7"/>
    <cellStyle name="Percent 3" xfId="13"/>
    <cellStyle name="Standard 3" xfId="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65315</xdr:rowOff>
    </xdr:to>
    <xdr:pic>
      <xdr:nvPicPr>
        <xdr:cNvPr id="2" name="Picture 1"/>
        <xdr:cNvPicPr>
          <a:picLocks noChangeAspect="1"/>
        </xdr:cNvPicPr>
      </xdr:nvPicPr>
      <xdr:blipFill>
        <a:blip xmlns:r="http://schemas.openxmlformats.org/officeDocument/2006/relationships" r:embed="rId1"/>
        <a:stretch>
          <a:fillRect/>
        </a:stretch>
      </xdr:blipFill>
      <xdr:spPr>
        <a:xfrm>
          <a:off x="2139315" y="3025141"/>
          <a:ext cx="4534118" cy="13835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871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17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A. HTT General"/>
      <sheetName val="B1. HTT Mortgage Assets"/>
      <sheetName val="B2. HTT Public Sector Assets"/>
      <sheetName val="C. HTT Harmonised Glossary"/>
      <sheetName val="Disclaimer"/>
      <sheetName val="D. Nat'l Transparency Template"/>
      <sheetName val="EUC - Control Log"/>
      <sheetName val="README"/>
      <sheetName val="Sheet2"/>
      <sheetName val="Wtavg Pivot"/>
      <sheetName val="RateType Pivot"/>
      <sheetName val="Rate Pivot"/>
      <sheetName val="Occup Pivot"/>
      <sheetName val="Term Pivot"/>
      <sheetName val="Bal Pivot"/>
      <sheetName val="Prop Pivot"/>
      <sheetName val="LTV HTT Pivot"/>
      <sheetName val="INDLTV Pivot"/>
      <sheetName val="Sheet1"/>
      <sheetName val="LTV Pivot"/>
      <sheetName val="AT Pivot"/>
      <sheetName val="BC Pivot"/>
      <sheetName val="ON Pivot"/>
      <sheetName val="PQ Pivot"/>
      <sheetName val="PR Pivot"/>
      <sheetName val="Prov Pivot"/>
      <sheetName val="Age Pivot"/>
      <sheetName val="Arrbuck"/>
      <sheetName val="Arrlist"/>
      <sheetName val="Index LTV &gt; 80%"/>
    </sheetNames>
    <sheetDataSet>
      <sheetData sheetId="0"/>
      <sheetData sheetId="1"/>
      <sheetData sheetId="2"/>
      <sheetData sheetId="3"/>
      <sheetData sheetId="4"/>
      <sheetData sheetId="5"/>
      <sheetData sheetId="6"/>
      <sheetData sheetId="7"/>
      <sheetData sheetId="8"/>
      <sheetData sheetId="9"/>
      <sheetData sheetId="10">
        <row r="26">
          <cell r="C26">
            <v>5.6702603820647801E-4</v>
          </cell>
        </row>
      </sheetData>
      <sheetData sheetId="11"/>
      <sheetData sheetId="12"/>
      <sheetData sheetId="13"/>
      <sheetData sheetId="14"/>
      <sheetData sheetId="15"/>
      <sheetData sheetId="16"/>
      <sheetData sheetId="17"/>
      <sheetData sheetId="18">
        <row r="1">
          <cell r="B1" t="str">
            <v>Data</v>
          </cell>
        </row>
        <row r="2">
          <cell r="A2" t="str">
            <v>INDLTVBUCK2</v>
          </cell>
          <cell r="B2" t="str">
            <v>Sum of BALANCE</v>
          </cell>
          <cell r="C2" t="str">
            <v>Count of ACCTNUM</v>
          </cell>
        </row>
        <row r="3">
          <cell r="A3" t="str">
            <v>00 &lt;= 40</v>
          </cell>
          <cell r="B3">
            <v>5284539426.930006</v>
          </cell>
          <cell r="C3">
            <v>27419</v>
          </cell>
        </row>
        <row r="4">
          <cell r="A4" t="str">
            <v>40 &lt;= 50</v>
          </cell>
          <cell r="B4">
            <v>6415973389.5299854</v>
          </cell>
          <cell r="C4">
            <v>23102</v>
          </cell>
        </row>
        <row r="5">
          <cell r="A5" t="str">
            <v>50 &lt;= 60</v>
          </cell>
          <cell r="B5">
            <v>9871502965.0800591</v>
          </cell>
          <cell r="C5">
            <v>33543</v>
          </cell>
        </row>
        <row r="6">
          <cell r="A6" t="str">
            <v>60 &lt;= 70</v>
          </cell>
          <cell r="B6">
            <v>11593580566.079977</v>
          </cell>
          <cell r="C6">
            <v>39490</v>
          </cell>
        </row>
        <row r="7">
          <cell r="A7" t="str">
            <v>70 &lt;= 80</v>
          </cell>
          <cell r="B7">
            <v>8548457958.1200161</v>
          </cell>
          <cell r="C7">
            <v>27435</v>
          </cell>
        </row>
        <row r="8">
          <cell r="A8" t="str">
            <v>80 &lt;= 90</v>
          </cell>
          <cell r="B8">
            <v>1135206605.5700009</v>
          </cell>
          <cell r="C8">
            <v>3697</v>
          </cell>
        </row>
        <row r="9">
          <cell r="A9" t="str">
            <v>90 &lt;=100</v>
          </cell>
          <cell r="B9">
            <v>38858136.840000004</v>
          </cell>
          <cell r="C9">
            <v>128</v>
          </cell>
        </row>
        <row r="10">
          <cell r="A10" t="str">
            <v>Grand Total</v>
          </cell>
          <cell r="B10">
            <v>42888119048.149696</v>
          </cell>
          <cell r="C10">
            <v>154814</v>
          </cell>
        </row>
      </sheetData>
      <sheetData sheetId="19"/>
      <sheetData sheetId="20"/>
      <sheetData sheetId="21"/>
      <sheetData sheetId="22"/>
      <sheetData sheetId="23"/>
      <sheetData sheetId="24"/>
      <sheetData sheetId="25"/>
      <sheetData sheetId="26"/>
      <sheetData sheetId="27">
        <row r="3">
          <cell r="D3">
            <v>0.14423948256823912</v>
          </cell>
        </row>
        <row r="4">
          <cell r="D4">
            <v>0.33481123128434226</v>
          </cell>
        </row>
        <row r="5">
          <cell r="D5">
            <v>0.24084742815192228</v>
          </cell>
        </row>
        <row r="6">
          <cell r="D6">
            <v>0.24967384742680404</v>
          </cell>
        </row>
        <row r="7">
          <cell r="D7">
            <v>3.0428010568729704E-2</v>
          </cell>
        </row>
      </sheetData>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2:R39"/>
  <sheetViews>
    <sheetView zoomScale="80" zoomScaleNormal="80" zoomScaleSheetLayoutView="70" workbookViewId="0">
      <selection activeCell="J19" sqref="J19"/>
    </sheetView>
  </sheetViews>
  <sheetFormatPr defaultRowHeight="15" x14ac:dyDescent="0.25"/>
  <cols>
    <col min="1" max="1" width="9.7109375" style="3" customWidth="1"/>
    <col min="2" max="9" width="12.42578125" style="3" customWidth="1"/>
    <col min="10" max="10" width="14.28515625" style="3" customWidth="1"/>
    <col min="11" max="13" width="9.140625" style="3"/>
    <col min="14" max="14" width="10.140625" style="3" customWidth="1"/>
    <col min="15" max="18" width="9.140625" style="3"/>
  </cols>
  <sheetData>
    <row r="2" spans="1:11" x14ac:dyDescent="0.25">
      <c r="A2" s="1"/>
      <c r="B2" s="2"/>
      <c r="C2" s="2"/>
      <c r="D2" s="2"/>
      <c r="E2" s="2"/>
      <c r="F2" s="2"/>
      <c r="G2" s="2"/>
      <c r="H2" s="2"/>
      <c r="I2" s="2"/>
      <c r="J2" s="2"/>
      <c r="K2" s="1"/>
    </row>
    <row r="3" spans="1:11" x14ac:dyDescent="0.25">
      <c r="A3" s="1"/>
      <c r="B3" s="2"/>
      <c r="C3" s="2"/>
      <c r="D3" s="2"/>
      <c r="E3" s="2"/>
      <c r="F3" s="2"/>
      <c r="G3" s="2"/>
      <c r="H3" s="2"/>
      <c r="I3" s="2"/>
      <c r="J3" s="2"/>
      <c r="K3" s="1"/>
    </row>
    <row r="4" spans="1:11" x14ac:dyDescent="0.25">
      <c r="A4" s="1"/>
      <c r="B4" s="2"/>
      <c r="C4" s="2"/>
      <c r="D4" s="2"/>
      <c r="E4" s="2"/>
      <c r="F4" s="2"/>
      <c r="G4" s="2"/>
      <c r="H4" s="2"/>
      <c r="I4" s="2"/>
      <c r="J4" s="2"/>
      <c r="K4" s="1"/>
    </row>
    <row r="5" spans="1:11" ht="31.5" x14ac:dyDescent="0.3">
      <c r="A5" s="1"/>
      <c r="B5" s="2"/>
      <c r="C5" s="2"/>
      <c r="D5" s="2"/>
      <c r="E5" s="4"/>
      <c r="F5" s="5" t="s">
        <v>0</v>
      </c>
      <c r="G5" s="2"/>
      <c r="H5" s="2"/>
      <c r="I5" s="2"/>
      <c r="J5" s="2"/>
      <c r="K5" s="1"/>
    </row>
    <row r="6" spans="1:11" x14ac:dyDescent="0.25">
      <c r="A6" s="1"/>
      <c r="B6" s="2"/>
      <c r="C6" s="2"/>
      <c r="D6" s="2"/>
      <c r="E6" s="2"/>
      <c r="F6" s="6"/>
      <c r="G6" s="2"/>
      <c r="H6" s="2"/>
      <c r="I6" s="2"/>
      <c r="J6" s="2"/>
      <c r="K6" s="1"/>
    </row>
    <row r="7" spans="1:11" ht="26.25" x14ac:dyDescent="0.25">
      <c r="A7" s="1"/>
      <c r="B7" s="2"/>
      <c r="C7" s="2"/>
      <c r="D7" s="2"/>
      <c r="E7" s="2"/>
      <c r="F7" s="7" t="s">
        <v>1</v>
      </c>
      <c r="G7" s="2"/>
      <c r="H7" s="2"/>
      <c r="I7" s="2"/>
      <c r="J7" s="2"/>
      <c r="K7" s="1"/>
    </row>
    <row r="8" spans="1:11" ht="26.25" x14ac:dyDescent="0.25">
      <c r="A8" s="1"/>
      <c r="B8" s="2"/>
      <c r="C8" s="2"/>
      <c r="D8" s="2"/>
      <c r="E8" s="2"/>
      <c r="F8" s="7" t="s">
        <v>2</v>
      </c>
      <c r="G8" s="2"/>
      <c r="H8" s="2"/>
      <c r="I8" s="2"/>
      <c r="J8" s="2"/>
      <c r="K8" s="1"/>
    </row>
    <row r="9" spans="1:11" ht="21" x14ac:dyDescent="0.25">
      <c r="A9" s="1"/>
      <c r="B9" s="2"/>
      <c r="C9" s="2"/>
      <c r="D9" s="2"/>
      <c r="E9" s="8" t="s">
        <v>3</v>
      </c>
      <c r="G9" s="9" t="s">
        <v>4</v>
      </c>
      <c r="H9" s="2"/>
      <c r="I9" s="2"/>
      <c r="J9" s="2"/>
      <c r="K9" s="1"/>
    </row>
    <row r="10" spans="1:11" ht="21" x14ac:dyDescent="0.25">
      <c r="A10" s="1"/>
      <c r="B10" s="2"/>
      <c r="C10" s="2"/>
      <c r="D10" s="2"/>
      <c r="E10" s="8" t="s">
        <v>5</v>
      </c>
      <c r="G10" s="10" t="s">
        <v>6</v>
      </c>
      <c r="H10" s="2"/>
      <c r="I10" s="2"/>
      <c r="J10" s="2"/>
      <c r="K10" s="1"/>
    </row>
    <row r="11" spans="1:11" ht="21" x14ac:dyDescent="0.25">
      <c r="A11" s="1"/>
      <c r="B11" s="2"/>
      <c r="C11" s="2"/>
      <c r="D11" s="2"/>
      <c r="E11" s="2"/>
      <c r="F11" s="11"/>
      <c r="G11" s="2"/>
      <c r="H11" s="2"/>
      <c r="I11" s="2"/>
      <c r="J11" s="2"/>
      <c r="K11" s="1"/>
    </row>
    <row r="12" spans="1:11" x14ac:dyDescent="0.25">
      <c r="A12" s="1"/>
      <c r="B12" s="2"/>
      <c r="C12" s="2"/>
      <c r="D12" s="2"/>
      <c r="E12" s="2"/>
      <c r="F12" s="2"/>
      <c r="G12" s="2"/>
      <c r="H12" s="2"/>
      <c r="I12" s="2"/>
      <c r="J12" s="2"/>
      <c r="K12" s="1"/>
    </row>
    <row r="13" spans="1:11" x14ac:dyDescent="0.25">
      <c r="A13" s="1"/>
      <c r="B13" s="2"/>
      <c r="C13" s="2"/>
      <c r="D13" s="2"/>
      <c r="E13" s="2"/>
      <c r="F13" s="2"/>
      <c r="G13" s="2"/>
      <c r="H13" s="2"/>
      <c r="I13" s="2"/>
      <c r="J13" s="2"/>
      <c r="K13" s="1"/>
    </row>
    <row r="14" spans="1:11" x14ac:dyDescent="0.25">
      <c r="A14" s="1"/>
      <c r="B14" s="2"/>
      <c r="C14" s="2"/>
      <c r="D14" s="2"/>
      <c r="E14" s="2"/>
      <c r="F14" s="2"/>
      <c r="G14" s="2"/>
      <c r="H14" s="2"/>
      <c r="I14" s="2"/>
      <c r="J14" s="2"/>
      <c r="K14" s="1"/>
    </row>
    <row r="15" spans="1:11" x14ac:dyDescent="0.25">
      <c r="A15" s="1"/>
      <c r="B15" s="2"/>
      <c r="C15" s="2"/>
      <c r="D15" s="2"/>
      <c r="E15" s="2"/>
      <c r="F15" s="2"/>
      <c r="G15" s="2"/>
      <c r="H15" s="2"/>
      <c r="I15" s="2"/>
      <c r="J15" s="2"/>
      <c r="K15" s="1"/>
    </row>
    <row r="16" spans="1:11" x14ac:dyDescent="0.25">
      <c r="A16" s="1"/>
      <c r="B16" s="2"/>
      <c r="C16" s="2"/>
      <c r="D16" s="2"/>
      <c r="E16" s="2"/>
      <c r="F16" s="2"/>
      <c r="G16" s="2"/>
      <c r="H16" s="2"/>
      <c r="I16" s="2"/>
      <c r="J16" s="2"/>
      <c r="K16" s="1"/>
    </row>
    <row r="17" spans="1:11" x14ac:dyDescent="0.25">
      <c r="A17" s="1"/>
      <c r="B17" s="2"/>
      <c r="C17" s="2"/>
      <c r="D17" s="2"/>
      <c r="E17" s="2"/>
      <c r="F17" s="2"/>
      <c r="G17" s="2"/>
      <c r="H17" s="2"/>
      <c r="I17" s="2"/>
      <c r="J17" s="2"/>
      <c r="K17" s="1"/>
    </row>
    <row r="18" spans="1:11" x14ac:dyDescent="0.25">
      <c r="A18" s="1"/>
      <c r="B18" s="2"/>
      <c r="C18" s="2"/>
      <c r="D18" s="2"/>
      <c r="E18" s="2"/>
      <c r="F18" s="2"/>
      <c r="G18" s="2"/>
      <c r="H18" s="2"/>
      <c r="I18" s="2"/>
      <c r="J18" s="2"/>
      <c r="K18" s="1"/>
    </row>
    <row r="19" spans="1:11" x14ac:dyDescent="0.25">
      <c r="A19" s="1"/>
      <c r="B19" s="2"/>
      <c r="C19" s="2"/>
      <c r="D19" s="2"/>
      <c r="E19" s="2"/>
      <c r="F19" s="2"/>
      <c r="G19" s="2"/>
      <c r="H19" s="2"/>
      <c r="I19" s="2"/>
      <c r="J19" s="2"/>
      <c r="K19" s="1"/>
    </row>
    <row r="20" spans="1:11" x14ac:dyDescent="0.25">
      <c r="A20" s="1"/>
      <c r="B20" s="2"/>
      <c r="C20" s="2"/>
      <c r="D20" s="2"/>
      <c r="E20" s="2"/>
      <c r="F20" s="2"/>
      <c r="G20" s="2"/>
      <c r="H20" s="2"/>
      <c r="I20" s="2"/>
      <c r="J20" s="2"/>
      <c r="K20" s="1"/>
    </row>
    <row r="21" spans="1:11" x14ac:dyDescent="0.25">
      <c r="A21" s="1"/>
      <c r="B21" s="2"/>
      <c r="C21" s="2"/>
      <c r="D21" s="2"/>
      <c r="E21" s="2"/>
      <c r="F21" s="2"/>
      <c r="G21" s="2"/>
      <c r="H21" s="2"/>
      <c r="I21" s="2"/>
      <c r="J21" s="2"/>
      <c r="K21" s="1"/>
    </row>
    <row r="22" spans="1:11" x14ac:dyDescent="0.25">
      <c r="A22" s="1"/>
      <c r="B22" s="2"/>
      <c r="C22" s="2"/>
      <c r="D22" s="2"/>
      <c r="E22" s="2"/>
      <c r="F22" s="12" t="s">
        <v>7</v>
      </c>
      <c r="G22" s="2"/>
      <c r="H22" s="2"/>
      <c r="I22" s="2"/>
      <c r="J22" s="2"/>
      <c r="K22" s="1"/>
    </row>
    <row r="23" spans="1:11" x14ac:dyDescent="0.25">
      <c r="A23" s="1"/>
      <c r="B23" s="2"/>
      <c r="C23" s="2"/>
      <c r="D23" s="2"/>
      <c r="E23" s="2"/>
      <c r="F23" s="13"/>
      <c r="G23" s="2"/>
      <c r="H23" s="2"/>
      <c r="I23" s="2"/>
      <c r="J23" s="2"/>
      <c r="K23" s="1"/>
    </row>
    <row r="24" spans="1:11" x14ac:dyDescent="0.25">
      <c r="A24" s="1"/>
      <c r="B24" s="2"/>
      <c r="C24" s="2"/>
      <c r="D24" s="414" t="s">
        <v>8</v>
      </c>
      <c r="E24" s="415" t="s">
        <v>9</v>
      </c>
      <c r="F24" s="415"/>
      <c r="G24" s="415"/>
      <c r="H24" s="415"/>
      <c r="I24" s="2"/>
      <c r="J24" s="2"/>
      <c r="K24" s="1"/>
    </row>
    <row r="25" spans="1:11" x14ac:dyDescent="0.25">
      <c r="A25" s="1"/>
      <c r="B25" s="2"/>
      <c r="C25" s="2"/>
      <c r="D25" s="2"/>
      <c r="E25" s="14"/>
      <c r="F25" s="14"/>
      <c r="G25" s="14"/>
      <c r="H25" s="2"/>
      <c r="I25" s="2"/>
      <c r="J25" s="2"/>
      <c r="K25" s="1"/>
    </row>
    <row r="26" spans="1:11" x14ac:dyDescent="0.25">
      <c r="A26" s="1"/>
      <c r="B26" s="2"/>
      <c r="C26" s="2"/>
      <c r="D26" s="414" t="s">
        <v>10</v>
      </c>
      <c r="E26" s="415"/>
      <c r="F26" s="415"/>
      <c r="G26" s="415"/>
      <c r="H26" s="415"/>
      <c r="I26" s="2"/>
      <c r="J26" s="2"/>
      <c r="K26" s="1"/>
    </row>
    <row r="27" spans="1:11" x14ac:dyDescent="0.25">
      <c r="A27" s="1"/>
      <c r="B27" s="2"/>
      <c r="C27" s="2"/>
      <c r="D27" s="15"/>
      <c r="E27" s="15"/>
      <c r="F27" s="15"/>
      <c r="G27" s="15"/>
      <c r="H27" s="15"/>
      <c r="I27" s="2"/>
      <c r="J27" s="2"/>
      <c r="K27" s="1"/>
    </row>
    <row r="28" spans="1:11" x14ac:dyDescent="0.25">
      <c r="A28" s="1"/>
      <c r="B28" s="2"/>
      <c r="C28" s="2"/>
      <c r="D28" s="414" t="s">
        <v>11</v>
      </c>
      <c r="E28" s="415" t="s">
        <v>9</v>
      </c>
      <c r="F28" s="415"/>
      <c r="G28" s="415"/>
      <c r="H28" s="415"/>
      <c r="I28" s="2"/>
      <c r="J28" s="2"/>
      <c r="K28" s="1"/>
    </row>
    <row r="29" spans="1:11" x14ac:dyDescent="0.25">
      <c r="A29" s="1"/>
      <c r="B29" s="2"/>
      <c r="C29" s="2"/>
      <c r="D29" s="14"/>
      <c r="E29" s="14"/>
      <c r="F29" s="14"/>
      <c r="G29" s="14"/>
      <c r="H29" s="14"/>
      <c r="I29" s="2"/>
      <c r="J29" s="2"/>
      <c r="K29" s="1"/>
    </row>
    <row r="30" spans="1:11" x14ac:dyDescent="0.25">
      <c r="A30" s="1"/>
      <c r="B30" s="2"/>
      <c r="C30" s="2"/>
      <c r="D30" s="414" t="s">
        <v>12</v>
      </c>
      <c r="E30" s="415" t="s">
        <v>9</v>
      </c>
      <c r="F30" s="415"/>
      <c r="G30" s="415"/>
      <c r="H30" s="415"/>
      <c r="I30" s="2"/>
      <c r="J30" s="2"/>
      <c r="K30" s="1"/>
    </row>
    <row r="31" spans="1:11" x14ac:dyDescent="0.25">
      <c r="A31" s="1"/>
      <c r="B31" s="2"/>
      <c r="C31" s="2"/>
      <c r="D31" s="2"/>
      <c r="E31" s="2"/>
      <c r="F31" s="2"/>
      <c r="G31" s="2"/>
      <c r="H31" s="2"/>
      <c r="I31" s="2"/>
      <c r="J31" s="2"/>
      <c r="K31" s="1"/>
    </row>
    <row r="32" spans="1:11" x14ac:dyDescent="0.25">
      <c r="A32" s="1"/>
      <c r="B32" s="2"/>
      <c r="C32" s="2"/>
      <c r="D32" s="414" t="s">
        <v>13</v>
      </c>
      <c r="E32" s="415"/>
      <c r="F32" s="415"/>
      <c r="G32" s="415"/>
      <c r="H32" s="415"/>
      <c r="I32" s="2"/>
      <c r="J32" s="2"/>
      <c r="K32" s="1"/>
    </row>
    <row r="33" spans="1:11" x14ac:dyDescent="0.25">
      <c r="A33" s="1"/>
      <c r="B33" s="2"/>
      <c r="C33" s="2"/>
      <c r="D33" s="2"/>
      <c r="E33" s="2"/>
      <c r="F33" s="13"/>
      <c r="G33" s="2"/>
      <c r="H33" s="2"/>
      <c r="I33" s="2"/>
      <c r="J33" s="2"/>
      <c r="K33" s="1"/>
    </row>
    <row r="34" spans="1:11" x14ac:dyDescent="0.25">
      <c r="A34" s="1"/>
      <c r="B34" s="2"/>
      <c r="C34" s="2"/>
      <c r="D34" s="2"/>
      <c r="E34" s="2"/>
      <c r="F34" s="2"/>
      <c r="G34" s="2"/>
      <c r="H34" s="2"/>
      <c r="I34" s="2"/>
      <c r="J34" s="2"/>
      <c r="K34" s="1"/>
    </row>
    <row r="35" spans="1:11" x14ac:dyDescent="0.25">
      <c r="A35" s="1"/>
      <c r="B35" s="2"/>
      <c r="C35" s="2"/>
      <c r="D35" s="2"/>
      <c r="E35" s="2"/>
      <c r="F35" s="2"/>
      <c r="G35" s="2"/>
      <c r="H35" s="2"/>
      <c r="I35" s="2"/>
      <c r="J35" s="2"/>
      <c r="K35" s="1"/>
    </row>
    <row r="36" spans="1:11" x14ac:dyDescent="0.25">
      <c r="A36" s="1"/>
      <c r="B36" s="1"/>
      <c r="C36" s="1"/>
      <c r="D36" s="1"/>
      <c r="E36" s="1"/>
      <c r="F36" s="1"/>
      <c r="G36" s="1"/>
      <c r="H36" s="1"/>
      <c r="I36" s="1"/>
      <c r="J36" s="1"/>
      <c r="K36" s="1"/>
    </row>
    <row r="37" spans="1:11" ht="15" customHeight="1" x14ac:dyDescent="0.25">
      <c r="A37" s="1"/>
      <c r="B37" s="16" t="s">
        <v>14</v>
      </c>
      <c r="C37" s="16"/>
      <c r="D37" s="16"/>
      <c r="E37" s="16"/>
      <c r="F37" s="16"/>
      <c r="G37" s="16"/>
      <c r="H37" s="16"/>
      <c r="I37" s="16"/>
      <c r="J37" s="16"/>
      <c r="K37" s="1"/>
    </row>
    <row r="38" spans="1:11" x14ac:dyDescent="0.25">
      <c r="A38" s="1"/>
      <c r="B38" s="16"/>
      <c r="C38" s="16"/>
      <c r="D38" s="16"/>
      <c r="E38" s="16"/>
      <c r="F38" s="16"/>
      <c r="G38" s="16"/>
      <c r="H38" s="16"/>
      <c r="I38" s="16"/>
      <c r="J38" s="16"/>
      <c r="K38" s="1"/>
    </row>
    <row r="39" spans="1:11" x14ac:dyDescent="0.25">
      <c r="B39" s="17"/>
      <c r="C39" s="17"/>
      <c r="D39" s="17"/>
      <c r="E39" s="17"/>
      <c r="F39" s="17"/>
      <c r="G39" s="17"/>
      <c r="H39" s="17"/>
      <c r="I39" s="17"/>
      <c r="J39" s="17"/>
    </row>
  </sheetData>
  <mergeCells count="5">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D. Nat''l Transparency Template'!Print_Area" display="Worksheet D: National Transparency Template"/>
  </hyperlinks>
  <printOptions horizontalCentered="1" verticalCentered="1"/>
  <pageMargins left="0.45" right="0.45" top="0.7" bottom="0.7" header="0.3" footer="0.3"/>
  <pageSetup paperSize="9" scale="50" orientation="landscape" r:id="rId1"/>
  <headerFooter>
    <oddHeader>&amp;R&amp;G</oddHeader>
    <oddFooter>&amp;LConfidential</oddFooter>
    <evenHeader>&amp;R&amp;G</evenHeader>
    <evenFooter>&amp;LConfidential</evenFooter>
    <firstHeader>&amp;R&amp;G</firstHeader>
    <firstFooter>&amp;LConfidential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view="pageBreakPreview" zoomScale="90" zoomScaleNormal="90" zoomScaleSheetLayoutView="90" zoomScalePageLayoutView="90" workbookViewId="0">
      <selection activeCell="D6" sqref="D6"/>
    </sheetView>
  </sheetViews>
  <sheetFormatPr defaultColWidth="8.85546875" defaultRowHeight="15" outlineLevelRow="1" x14ac:dyDescent="0.25"/>
  <cols>
    <col min="1" max="1" width="13.28515625" style="22" customWidth="1"/>
    <col min="2" max="2" width="60.7109375" style="22" customWidth="1"/>
    <col min="3" max="4" width="40.7109375" style="22" customWidth="1"/>
    <col min="5" max="5" width="6.7109375" style="22" customWidth="1"/>
    <col min="6" max="6" width="41.7109375" style="22" customWidth="1"/>
    <col min="7" max="7" width="41.7109375" style="19" customWidth="1"/>
    <col min="8" max="8" width="15.85546875" style="22" customWidth="1"/>
    <col min="9" max="9" width="71.85546875" style="22" customWidth="1"/>
    <col min="10" max="11" width="47.7109375" style="22" customWidth="1"/>
    <col min="12" max="12" width="7.28515625" style="22" customWidth="1"/>
    <col min="13" max="13" width="25.7109375" style="22" customWidth="1"/>
    <col min="14" max="14" width="25.7109375" style="19" customWidth="1"/>
    <col min="15" max="256" width="8.85546875" style="75"/>
    <col min="257" max="257" width="13.28515625" style="75" customWidth="1"/>
    <col min="258" max="258" width="60.7109375" style="75" customWidth="1"/>
    <col min="259" max="260" width="40.7109375" style="75" customWidth="1"/>
    <col min="261" max="261" width="6.7109375" style="75" customWidth="1"/>
    <col min="262" max="263" width="41.7109375" style="75" customWidth="1"/>
    <col min="264" max="264" width="7.28515625" style="75" customWidth="1"/>
    <col min="265" max="265" width="71.85546875" style="75" customWidth="1"/>
    <col min="266" max="267" width="47.7109375" style="75" customWidth="1"/>
    <col min="268" max="268" width="7.28515625" style="75" customWidth="1"/>
    <col min="269" max="270" width="25.7109375" style="75" customWidth="1"/>
    <col min="271" max="512" width="8.85546875" style="75"/>
    <col min="513" max="513" width="13.28515625" style="75" customWidth="1"/>
    <col min="514" max="514" width="60.7109375" style="75" customWidth="1"/>
    <col min="515" max="516" width="40.7109375" style="75" customWidth="1"/>
    <col min="517" max="517" width="6.7109375" style="75" customWidth="1"/>
    <col min="518" max="519" width="41.7109375" style="75" customWidth="1"/>
    <col min="520" max="520" width="7.28515625" style="75" customWidth="1"/>
    <col min="521" max="521" width="71.85546875" style="75" customWidth="1"/>
    <col min="522" max="523" width="47.7109375" style="75" customWidth="1"/>
    <col min="524" max="524" width="7.28515625" style="75" customWidth="1"/>
    <col min="525" max="526" width="25.7109375" style="75" customWidth="1"/>
    <col min="527" max="768" width="8.85546875" style="75"/>
    <col min="769" max="769" width="13.28515625" style="75" customWidth="1"/>
    <col min="770" max="770" width="60.7109375" style="75" customWidth="1"/>
    <col min="771" max="772" width="40.7109375" style="75" customWidth="1"/>
    <col min="773" max="773" width="6.7109375" style="75" customWidth="1"/>
    <col min="774" max="775" width="41.7109375" style="75" customWidth="1"/>
    <col min="776" max="776" width="7.28515625" style="75" customWidth="1"/>
    <col min="777" max="777" width="71.85546875" style="75" customWidth="1"/>
    <col min="778" max="779" width="47.7109375" style="75" customWidth="1"/>
    <col min="780" max="780" width="7.28515625" style="75" customWidth="1"/>
    <col min="781" max="782" width="25.7109375" style="75" customWidth="1"/>
    <col min="783" max="1024" width="8.85546875" style="75"/>
    <col min="1025" max="1025" width="13.28515625" style="75" customWidth="1"/>
    <col min="1026" max="1026" width="60.7109375" style="75" customWidth="1"/>
    <col min="1027" max="1028" width="40.7109375" style="75" customWidth="1"/>
    <col min="1029" max="1029" width="6.7109375" style="75" customWidth="1"/>
    <col min="1030" max="1031" width="41.7109375" style="75" customWidth="1"/>
    <col min="1032" max="1032" width="7.28515625" style="75" customWidth="1"/>
    <col min="1033" max="1033" width="71.85546875" style="75" customWidth="1"/>
    <col min="1034" max="1035" width="47.7109375" style="75" customWidth="1"/>
    <col min="1036" max="1036" width="7.28515625" style="75" customWidth="1"/>
    <col min="1037" max="1038" width="25.7109375" style="75" customWidth="1"/>
    <col min="1039" max="1280" width="8.85546875" style="75"/>
    <col min="1281" max="1281" width="13.28515625" style="75" customWidth="1"/>
    <col min="1282" max="1282" width="60.7109375" style="75" customWidth="1"/>
    <col min="1283" max="1284" width="40.7109375" style="75" customWidth="1"/>
    <col min="1285" max="1285" width="6.7109375" style="75" customWidth="1"/>
    <col min="1286" max="1287" width="41.7109375" style="75" customWidth="1"/>
    <col min="1288" max="1288" width="7.28515625" style="75" customWidth="1"/>
    <col min="1289" max="1289" width="71.85546875" style="75" customWidth="1"/>
    <col min="1290" max="1291" width="47.7109375" style="75" customWidth="1"/>
    <col min="1292" max="1292" width="7.28515625" style="75" customWidth="1"/>
    <col min="1293" max="1294" width="25.7109375" style="75" customWidth="1"/>
    <col min="1295" max="1536" width="8.85546875" style="75"/>
    <col min="1537" max="1537" width="13.28515625" style="75" customWidth="1"/>
    <col min="1538" max="1538" width="60.7109375" style="75" customWidth="1"/>
    <col min="1539" max="1540" width="40.7109375" style="75" customWidth="1"/>
    <col min="1541" max="1541" width="6.7109375" style="75" customWidth="1"/>
    <col min="1542" max="1543" width="41.7109375" style="75" customWidth="1"/>
    <col min="1544" max="1544" width="7.28515625" style="75" customWidth="1"/>
    <col min="1545" max="1545" width="71.85546875" style="75" customWidth="1"/>
    <col min="1546" max="1547" width="47.7109375" style="75" customWidth="1"/>
    <col min="1548" max="1548" width="7.28515625" style="75" customWidth="1"/>
    <col min="1549" max="1550" width="25.7109375" style="75" customWidth="1"/>
    <col min="1551" max="1792" width="8.85546875" style="75"/>
    <col min="1793" max="1793" width="13.28515625" style="75" customWidth="1"/>
    <col min="1794" max="1794" width="60.7109375" style="75" customWidth="1"/>
    <col min="1795" max="1796" width="40.7109375" style="75" customWidth="1"/>
    <col min="1797" max="1797" width="6.7109375" style="75" customWidth="1"/>
    <col min="1798" max="1799" width="41.7109375" style="75" customWidth="1"/>
    <col min="1800" max="1800" width="7.28515625" style="75" customWidth="1"/>
    <col min="1801" max="1801" width="71.85546875" style="75" customWidth="1"/>
    <col min="1802" max="1803" width="47.7109375" style="75" customWidth="1"/>
    <col min="1804" max="1804" width="7.28515625" style="75" customWidth="1"/>
    <col min="1805" max="1806" width="25.7109375" style="75" customWidth="1"/>
    <col min="1807" max="2048" width="8.85546875" style="75"/>
    <col min="2049" max="2049" width="13.28515625" style="75" customWidth="1"/>
    <col min="2050" max="2050" width="60.7109375" style="75" customWidth="1"/>
    <col min="2051" max="2052" width="40.7109375" style="75" customWidth="1"/>
    <col min="2053" max="2053" width="6.7109375" style="75" customWidth="1"/>
    <col min="2054" max="2055" width="41.7109375" style="75" customWidth="1"/>
    <col min="2056" max="2056" width="7.28515625" style="75" customWidth="1"/>
    <col min="2057" max="2057" width="71.85546875" style="75" customWidth="1"/>
    <col min="2058" max="2059" width="47.7109375" style="75" customWidth="1"/>
    <col min="2060" max="2060" width="7.28515625" style="75" customWidth="1"/>
    <col min="2061" max="2062" width="25.7109375" style="75" customWidth="1"/>
    <col min="2063" max="2304" width="8.85546875" style="75"/>
    <col min="2305" max="2305" width="13.28515625" style="75" customWidth="1"/>
    <col min="2306" max="2306" width="60.7109375" style="75" customWidth="1"/>
    <col min="2307" max="2308" width="40.7109375" style="75" customWidth="1"/>
    <col min="2309" max="2309" width="6.7109375" style="75" customWidth="1"/>
    <col min="2310" max="2311" width="41.7109375" style="75" customWidth="1"/>
    <col min="2312" max="2312" width="7.28515625" style="75" customWidth="1"/>
    <col min="2313" max="2313" width="71.85546875" style="75" customWidth="1"/>
    <col min="2314" max="2315" width="47.7109375" style="75" customWidth="1"/>
    <col min="2316" max="2316" width="7.28515625" style="75" customWidth="1"/>
    <col min="2317" max="2318" width="25.7109375" style="75" customWidth="1"/>
    <col min="2319" max="2560" width="8.85546875" style="75"/>
    <col min="2561" max="2561" width="13.28515625" style="75" customWidth="1"/>
    <col min="2562" max="2562" width="60.7109375" style="75" customWidth="1"/>
    <col min="2563" max="2564" width="40.7109375" style="75" customWidth="1"/>
    <col min="2565" max="2565" width="6.7109375" style="75" customWidth="1"/>
    <col min="2566" max="2567" width="41.7109375" style="75" customWidth="1"/>
    <col min="2568" max="2568" width="7.28515625" style="75" customWidth="1"/>
    <col min="2569" max="2569" width="71.85546875" style="75" customWidth="1"/>
    <col min="2570" max="2571" width="47.7109375" style="75" customWidth="1"/>
    <col min="2572" max="2572" width="7.28515625" style="75" customWidth="1"/>
    <col min="2573" max="2574" width="25.7109375" style="75" customWidth="1"/>
    <col min="2575" max="2816" width="8.85546875" style="75"/>
    <col min="2817" max="2817" width="13.28515625" style="75" customWidth="1"/>
    <col min="2818" max="2818" width="60.7109375" style="75" customWidth="1"/>
    <col min="2819" max="2820" width="40.7109375" style="75" customWidth="1"/>
    <col min="2821" max="2821" width="6.7109375" style="75" customWidth="1"/>
    <col min="2822" max="2823" width="41.7109375" style="75" customWidth="1"/>
    <col min="2824" max="2824" width="7.28515625" style="75" customWidth="1"/>
    <col min="2825" max="2825" width="71.85546875" style="75" customWidth="1"/>
    <col min="2826" max="2827" width="47.7109375" style="75" customWidth="1"/>
    <col min="2828" max="2828" width="7.28515625" style="75" customWidth="1"/>
    <col min="2829" max="2830" width="25.7109375" style="75" customWidth="1"/>
    <col min="2831" max="3072" width="8.85546875" style="75"/>
    <col min="3073" max="3073" width="13.28515625" style="75" customWidth="1"/>
    <col min="3074" max="3074" width="60.7109375" style="75" customWidth="1"/>
    <col min="3075" max="3076" width="40.7109375" style="75" customWidth="1"/>
    <col min="3077" max="3077" width="6.7109375" style="75" customWidth="1"/>
    <col min="3078" max="3079" width="41.7109375" style="75" customWidth="1"/>
    <col min="3080" max="3080" width="7.28515625" style="75" customWidth="1"/>
    <col min="3081" max="3081" width="71.85546875" style="75" customWidth="1"/>
    <col min="3082" max="3083" width="47.7109375" style="75" customWidth="1"/>
    <col min="3084" max="3084" width="7.28515625" style="75" customWidth="1"/>
    <col min="3085" max="3086" width="25.7109375" style="75" customWidth="1"/>
    <col min="3087" max="3328" width="8.85546875" style="75"/>
    <col min="3329" max="3329" width="13.28515625" style="75" customWidth="1"/>
    <col min="3330" max="3330" width="60.7109375" style="75" customWidth="1"/>
    <col min="3331" max="3332" width="40.7109375" style="75" customWidth="1"/>
    <col min="3333" max="3333" width="6.7109375" style="75" customWidth="1"/>
    <col min="3334" max="3335" width="41.7109375" style="75" customWidth="1"/>
    <col min="3336" max="3336" width="7.28515625" style="75" customWidth="1"/>
    <col min="3337" max="3337" width="71.85546875" style="75" customWidth="1"/>
    <col min="3338" max="3339" width="47.7109375" style="75" customWidth="1"/>
    <col min="3340" max="3340" width="7.28515625" style="75" customWidth="1"/>
    <col min="3341" max="3342" width="25.7109375" style="75" customWidth="1"/>
    <col min="3343" max="3584" width="8.85546875" style="75"/>
    <col min="3585" max="3585" width="13.28515625" style="75" customWidth="1"/>
    <col min="3586" max="3586" width="60.7109375" style="75" customWidth="1"/>
    <col min="3587" max="3588" width="40.7109375" style="75" customWidth="1"/>
    <col min="3589" max="3589" width="6.7109375" style="75" customWidth="1"/>
    <col min="3590" max="3591" width="41.7109375" style="75" customWidth="1"/>
    <col min="3592" max="3592" width="7.28515625" style="75" customWidth="1"/>
    <col min="3593" max="3593" width="71.85546875" style="75" customWidth="1"/>
    <col min="3594" max="3595" width="47.7109375" style="75" customWidth="1"/>
    <col min="3596" max="3596" width="7.28515625" style="75" customWidth="1"/>
    <col min="3597" max="3598" width="25.7109375" style="75" customWidth="1"/>
    <col min="3599" max="3840" width="8.85546875" style="75"/>
    <col min="3841" max="3841" width="13.28515625" style="75" customWidth="1"/>
    <col min="3842" max="3842" width="60.7109375" style="75" customWidth="1"/>
    <col min="3843" max="3844" width="40.7109375" style="75" customWidth="1"/>
    <col min="3845" max="3845" width="6.7109375" style="75" customWidth="1"/>
    <col min="3846" max="3847" width="41.7109375" style="75" customWidth="1"/>
    <col min="3848" max="3848" width="7.28515625" style="75" customWidth="1"/>
    <col min="3849" max="3849" width="71.85546875" style="75" customWidth="1"/>
    <col min="3850" max="3851" width="47.7109375" style="75" customWidth="1"/>
    <col min="3852" max="3852" width="7.28515625" style="75" customWidth="1"/>
    <col min="3853" max="3854" width="25.7109375" style="75" customWidth="1"/>
    <col min="3855" max="4096" width="8.85546875" style="75"/>
    <col min="4097" max="4097" width="13.28515625" style="75" customWidth="1"/>
    <col min="4098" max="4098" width="60.7109375" style="75" customWidth="1"/>
    <col min="4099" max="4100" width="40.7109375" style="75" customWidth="1"/>
    <col min="4101" max="4101" width="6.7109375" style="75" customWidth="1"/>
    <col min="4102" max="4103" width="41.7109375" style="75" customWidth="1"/>
    <col min="4104" max="4104" width="7.28515625" style="75" customWidth="1"/>
    <col min="4105" max="4105" width="71.85546875" style="75" customWidth="1"/>
    <col min="4106" max="4107" width="47.7109375" style="75" customWidth="1"/>
    <col min="4108" max="4108" width="7.28515625" style="75" customWidth="1"/>
    <col min="4109" max="4110" width="25.7109375" style="75" customWidth="1"/>
    <col min="4111" max="4352" width="8.85546875" style="75"/>
    <col min="4353" max="4353" width="13.28515625" style="75" customWidth="1"/>
    <col min="4354" max="4354" width="60.7109375" style="75" customWidth="1"/>
    <col min="4355" max="4356" width="40.7109375" style="75" customWidth="1"/>
    <col min="4357" max="4357" width="6.7109375" style="75" customWidth="1"/>
    <col min="4358" max="4359" width="41.7109375" style="75" customWidth="1"/>
    <col min="4360" max="4360" width="7.28515625" style="75" customWidth="1"/>
    <col min="4361" max="4361" width="71.85546875" style="75" customWidth="1"/>
    <col min="4362" max="4363" width="47.7109375" style="75" customWidth="1"/>
    <col min="4364" max="4364" width="7.28515625" style="75" customWidth="1"/>
    <col min="4365" max="4366" width="25.7109375" style="75" customWidth="1"/>
    <col min="4367" max="4608" width="8.85546875" style="75"/>
    <col min="4609" max="4609" width="13.28515625" style="75" customWidth="1"/>
    <col min="4610" max="4610" width="60.7109375" style="75" customWidth="1"/>
    <col min="4611" max="4612" width="40.7109375" style="75" customWidth="1"/>
    <col min="4613" max="4613" width="6.7109375" style="75" customWidth="1"/>
    <col min="4614" max="4615" width="41.7109375" style="75" customWidth="1"/>
    <col min="4616" max="4616" width="7.28515625" style="75" customWidth="1"/>
    <col min="4617" max="4617" width="71.85546875" style="75" customWidth="1"/>
    <col min="4618" max="4619" width="47.7109375" style="75" customWidth="1"/>
    <col min="4620" max="4620" width="7.28515625" style="75" customWidth="1"/>
    <col min="4621" max="4622" width="25.7109375" style="75" customWidth="1"/>
    <col min="4623" max="4864" width="8.85546875" style="75"/>
    <col min="4865" max="4865" width="13.28515625" style="75" customWidth="1"/>
    <col min="4866" max="4866" width="60.7109375" style="75" customWidth="1"/>
    <col min="4867" max="4868" width="40.7109375" style="75" customWidth="1"/>
    <col min="4869" max="4869" width="6.7109375" style="75" customWidth="1"/>
    <col min="4870" max="4871" width="41.7109375" style="75" customWidth="1"/>
    <col min="4872" max="4872" width="7.28515625" style="75" customWidth="1"/>
    <col min="4873" max="4873" width="71.85546875" style="75" customWidth="1"/>
    <col min="4874" max="4875" width="47.7109375" style="75" customWidth="1"/>
    <col min="4876" max="4876" width="7.28515625" style="75" customWidth="1"/>
    <col min="4877" max="4878" width="25.7109375" style="75" customWidth="1"/>
    <col min="4879" max="5120" width="8.85546875" style="75"/>
    <col min="5121" max="5121" width="13.28515625" style="75" customWidth="1"/>
    <col min="5122" max="5122" width="60.7109375" style="75" customWidth="1"/>
    <col min="5123" max="5124" width="40.7109375" style="75" customWidth="1"/>
    <col min="5125" max="5125" width="6.7109375" style="75" customWidth="1"/>
    <col min="5126" max="5127" width="41.7109375" style="75" customWidth="1"/>
    <col min="5128" max="5128" width="7.28515625" style="75" customWidth="1"/>
    <col min="5129" max="5129" width="71.85546875" style="75" customWidth="1"/>
    <col min="5130" max="5131" width="47.7109375" style="75" customWidth="1"/>
    <col min="5132" max="5132" width="7.28515625" style="75" customWidth="1"/>
    <col min="5133" max="5134" width="25.7109375" style="75" customWidth="1"/>
    <col min="5135" max="5376" width="8.85546875" style="75"/>
    <col min="5377" max="5377" width="13.28515625" style="75" customWidth="1"/>
    <col min="5378" max="5378" width="60.7109375" style="75" customWidth="1"/>
    <col min="5379" max="5380" width="40.7109375" style="75" customWidth="1"/>
    <col min="5381" max="5381" width="6.7109375" style="75" customWidth="1"/>
    <col min="5382" max="5383" width="41.7109375" style="75" customWidth="1"/>
    <col min="5384" max="5384" width="7.28515625" style="75" customWidth="1"/>
    <col min="5385" max="5385" width="71.85546875" style="75" customWidth="1"/>
    <col min="5386" max="5387" width="47.7109375" style="75" customWidth="1"/>
    <col min="5388" max="5388" width="7.28515625" style="75" customWidth="1"/>
    <col min="5389" max="5390" width="25.7109375" style="75" customWidth="1"/>
    <col min="5391" max="5632" width="8.85546875" style="75"/>
    <col min="5633" max="5633" width="13.28515625" style="75" customWidth="1"/>
    <col min="5634" max="5634" width="60.7109375" style="75" customWidth="1"/>
    <col min="5635" max="5636" width="40.7109375" style="75" customWidth="1"/>
    <col min="5637" max="5637" width="6.7109375" style="75" customWidth="1"/>
    <col min="5638" max="5639" width="41.7109375" style="75" customWidth="1"/>
    <col min="5640" max="5640" width="7.28515625" style="75" customWidth="1"/>
    <col min="5641" max="5641" width="71.85546875" style="75" customWidth="1"/>
    <col min="5642" max="5643" width="47.7109375" style="75" customWidth="1"/>
    <col min="5644" max="5644" width="7.28515625" style="75" customWidth="1"/>
    <col min="5645" max="5646" width="25.7109375" style="75" customWidth="1"/>
    <col min="5647" max="5888" width="8.85546875" style="75"/>
    <col min="5889" max="5889" width="13.28515625" style="75" customWidth="1"/>
    <col min="5890" max="5890" width="60.7109375" style="75" customWidth="1"/>
    <col min="5891" max="5892" width="40.7109375" style="75" customWidth="1"/>
    <col min="5893" max="5893" width="6.7109375" style="75" customWidth="1"/>
    <col min="5894" max="5895" width="41.7109375" style="75" customWidth="1"/>
    <col min="5896" max="5896" width="7.28515625" style="75" customWidth="1"/>
    <col min="5897" max="5897" width="71.85546875" style="75" customWidth="1"/>
    <col min="5898" max="5899" width="47.7109375" style="75" customWidth="1"/>
    <col min="5900" max="5900" width="7.28515625" style="75" customWidth="1"/>
    <col min="5901" max="5902" width="25.7109375" style="75" customWidth="1"/>
    <col min="5903" max="6144" width="8.85546875" style="75"/>
    <col min="6145" max="6145" width="13.28515625" style="75" customWidth="1"/>
    <col min="6146" max="6146" width="60.7109375" style="75" customWidth="1"/>
    <col min="6147" max="6148" width="40.7109375" style="75" customWidth="1"/>
    <col min="6149" max="6149" width="6.7109375" style="75" customWidth="1"/>
    <col min="6150" max="6151" width="41.7109375" style="75" customWidth="1"/>
    <col min="6152" max="6152" width="7.28515625" style="75" customWidth="1"/>
    <col min="6153" max="6153" width="71.85546875" style="75" customWidth="1"/>
    <col min="6154" max="6155" width="47.7109375" style="75" customWidth="1"/>
    <col min="6156" max="6156" width="7.28515625" style="75" customWidth="1"/>
    <col min="6157" max="6158" width="25.7109375" style="75" customWidth="1"/>
    <col min="6159" max="6400" width="8.85546875" style="75"/>
    <col min="6401" max="6401" width="13.28515625" style="75" customWidth="1"/>
    <col min="6402" max="6402" width="60.7109375" style="75" customWidth="1"/>
    <col min="6403" max="6404" width="40.7109375" style="75" customWidth="1"/>
    <col min="6405" max="6405" width="6.7109375" style="75" customWidth="1"/>
    <col min="6406" max="6407" width="41.7109375" style="75" customWidth="1"/>
    <col min="6408" max="6408" width="7.28515625" style="75" customWidth="1"/>
    <col min="6409" max="6409" width="71.85546875" style="75" customWidth="1"/>
    <col min="6410" max="6411" width="47.7109375" style="75" customWidth="1"/>
    <col min="6412" max="6412" width="7.28515625" style="75" customWidth="1"/>
    <col min="6413" max="6414" width="25.7109375" style="75" customWidth="1"/>
    <col min="6415" max="6656" width="8.85546875" style="75"/>
    <col min="6657" max="6657" width="13.28515625" style="75" customWidth="1"/>
    <col min="6658" max="6658" width="60.7109375" style="75" customWidth="1"/>
    <col min="6659" max="6660" width="40.7109375" style="75" customWidth="1"/>
    <col min="6661" max="6661" width="6.7109375" style="75" customWidth="1"/>
    <col min="6662" max="6663" width="41.7109375" style="75" customWidth="1"/>
    <col min="6664" max="6664" width="7.28515625" style="75" customWidth="1"/>
    <col min="6665" max="6665" width="71.85546875" style="75" customWidth="1"/>
    <col min="6666" max="6667" width="47.7109375" style="75" customWidth="1"/>
    <col min="6668" max="6668" width="7.28515625" style="75" customWidth="1"/>
    <col min="6669" max="6670" width="25.7109375" style="75" customWidth="1"/>
    <col min="6671" max="6912" width="8.85546875" style="75"/>
    <col min="6913" max="6913" width="13.28515625" style="75" customWidth="1"/>
    <col min="6914" max="6914" width="60.7109375" style="75" customWidth="1"/>
    <col min="6915" max="6916" width="40.7109375" style="75" customWidth="1"/>
    <col min="6917" max="6917" width="6.7109375" style="75" customWidth="1"/>
    <col min="6918" max="6919" width="41.7109375" style="75" customWidth="1"/>
    <col min="6920" max="6920" width="7.28515625" style="75" customWidth="1"/>
    <col min="6921" max="6921" width="71.85546875" style="75" customWidth="1"/>
    <col min="6922" max="6923" width="47.7109375" style="75" customWidth="1"/>
    <col min="6924" max="6924" width="7.28515625" style="75" customWidth="1"/>
    <col min="6925" max="6926" width="25.7109375" style="75" customWidth="1"/>
    <col min="6927" max="7168" width="8.85546875" style="75"/>
    <col min="7169" max="7169" width="13.28515625" style="75" customWidth="1"/>
    <col min="7170" max="7170" width="60.7109375" style="75" customWidth="1"/>
    <col min="7171" max="7172" width="40.7109375" style="75" customWidth="1"/>
    <col min="7173" max="7173" width="6.7109375" style="75" customWidth="1"/>
    <col min="7174" max="7175" width="41.7109375" style="75" customWidth="1"/>
    <col min="7176" max="7176" width="7.28515625" style="75" customWidth="1"/>
    <col min="7177" max="7177" width="71.85546875" style="75" customWidth="1"/>
    <col min="7178" max="7179" width="47.7109375" style="75" customWidth="1"/>
    <col min="7180" max="7180" width="7.28515625" style="75" customWidth="1"/>
    <col min="7181" max="7182" width="25.7109375" style="75" customWidth="1"/>
    <col min="7183" max="7424" width="8.85546875" style="75"/>
    <col min="7425" max="7425" width="13.28515625" style="75" customWidth="1"/>
    <col min="7426" max="7426" width="60.7109375" style="75" customWidth="1"/>
    <col min="7427" max="7428" width="40.7109375" style="75" customWidth="1"/>
    <col min="7429" max="7429" width="6.7109375" style="75" customWidth="1"/>
    <col min="7430" max="7431" width="41.7109375" style="75" customWidth="1"/>
    <col min="7432" max="7432" width="7.28515625" style="75" customWidth="1"/>
    <col min="7433" max="7433" width="71.85546875" style="75" customWidth="1"/>
    <col min="7434" max="7435" width="47.7109375" style="75" customWidth="1"/>
    <col min="7436" max="7436" width="7.28515625" style="75" customWidth="1"/>
    <col min="7437" max="7438" width="25.7109375" style="75" customWidth="1"/>
    <col min="7439" max="7680" width="8.85546875" style="75"/>
    <col min="7681" max="7681" width="13.28515625" style="75" customWidth="1"/>
    <col min="7682" max="7682" width="60.7109375" style="75" customWidth="1"/>
    <col min="7683" max="7684" width="40.7109375" style="75" customWidth="1"/>
    <col min="7685" max="7685" width="6.7109375" style="75" customWidth="1"/>
    <col min="7686" max="7687" width="41.7109375" style="75" customWidth="1"/>
    <col min="7688" max="7688" width="7.28515625" style="75" customWidth="1"/>
    <col min="7689" max="7689" width="71.85546875" style="75" customWidth="1"/>
    <col min="7690" max="7691" width="47.7109375" style="75" customWidth="1"/>
    <col min="7692" max="7692" width="7.28515625" style="75" customWidth="1"/>
    <col min="7693" max="7694" width="25.7109375" style="75" customWidth="1"/>
    <col min="7695" max="7936" width="8.85546875" style="75"/>
    <col min="7937" max="7937" width="13.28515625" style="75" customWidth="1"/>
    <col min="7938" max="7938" width="60.7109375" style="75" customWidth="1"/>
    <col min="7939" max="7940" width="40.7109375" style="75" customWidth="1"/>
    <col min="7941" max="7941" width="6.7109375" style="75" customWidth="1"/>
    <col min="7942" max="7943" width="41.7109375" style="75" customWidth="1"/>
    <col min="7944" max="7944" width="7.28515625" style="75" customWidth="1"/>
    <col min="7945" max="7945" width="71.85546875" style="75" customWidth="1"/>
    <col min="7946" max="7947" width="47.7109375" style="75" customWidth="1"/>
    <col min="7948" max="7948" width="7.28515625" style="75" customWidth="1"/>
    <col min="7949" max="7950" width="25.7109375" style="75" customWidth="1"/>
    <col min="7951" max="8192" width="8.85546875" style="75"/>
    <col min="8193" max="8193" width="13.28515625" style="75" customWidth="1"/>
    <col min="8194" max="8194" width="60.7109375" style="75" customWidth="1"/>
    <col min="8195" max="8196" width="40.7109375" style="75" customWidth="1"/>
    <col min="8197" max="8197" width="6.7109375" style="75" customWidth="1"/>
    <col min="8198" max="8199" width="41.7109375" style="75" customWidth="1"/>
    <col min="8200" max="8200" width="7.28515625" style="75" customWidth="1"/>
    <col min="8201" max="8201" width="71.85546875" style="75" customWidth="1"/>
    <col min="8202" max="8203" width="47.7109375" style="75" customWidth="1"/>
    <col min="8204" max="8204" width="7.28515625" style="75" customWidth="1"/>
    <col min="8205" max="8206" width="25.7109375" style="75" customWidth="1"/>
    <col min="8207" max="8448" width="8.85546875" style="75"/>
    <col min="8449" max="8449" width="13.28515625" style="75" customWidth="1"/>
    <col min="8450" max="8450" width="60.7109375" style="75" customWidth="1"/>
    <col min="8451" max="8452" width="40.7109375" style="75" customWidth="1"/>
    <col min="8453" max="8453" width="6.7109375" style="75" customWidth="1"/>
    <col min="8454" max="8455" width="41.7109375" style="75" customWidth="1"/>
    <col min="8456" max="8456" width="7.28515625" style="75" customWidth="1"/>
    <col min="8457" max="8457" width="71.85546875" style="75" customWidth="1"/>
    <col min="8458" max="8459" width="47.7109375" style="75" customWidth="1"/>
    <col min="8460" max="8460" width="7.28515625" style="75" customWidth="1"/>
    <col min="8461" max="8462" width="25.7109375" style="75" customWidth="1"/>
    <col min="8463" max="8704" width="8.85546875" style="75"/>
    <col min="8705" max="8705" width="13.28515625" style="75" customWidth="1"/>
    <col min="8706" max="8706" width="60.7109375" style="75" customWidth="1"/>
    <col min="8707" max="8708" width="40.7109375" style="75" customWidth="1"/>
    <col min="8709" max="8709" width="6.7109375" style="75" customWidth="1"/>
    <col min="8710" max="8711" width="41.7109375" style="75" customWidth="1"/>
    <col min="8712" max="8712" width="7.28515625" style="75" customWidth="1"/>
    <col min="8713" max="8713" width="71.85546875" style="75" customWidth="1"/>
    <col min="8714" max="8715" width="47.7109375" style="75" customWidth="1"/>
    <col min="8716" max="8716" width="7.28515625" style="75" customWidth="1"/>
    <col min="8717" max="8718" width="25.7109375" style="75" customWidth="1"/>
    <col min="8719" max="8960" width="8.85546875" style="75"/>
    <col min="8961" max="8961" width="13.28515625" style="75" customWidth="1"/>
    <col min="8962" max="8962" width="60.7109375" style="75" customWidth="1"/>
    <col min="8963" max="8964" width="40.7109375" style="75" customWidth="1"/>
    <col min="8965" max="8965" width="6.7109375" style="75" customWidth="1"/>
    <col min="8966" max="8967" width="41.7109375" style="75" customWidth="1"/>
    <col min="8968" max="8968" width="7.28515625" style="75" customWidth="1"/>
    <col min="8969" max="8969" width="71.85546875" style="75" customWidth="1"/>
    <col min="8970" max="8971" width="47.7109375" style="75" customWidth="1"/>
    <col min="8972" max="8972" width="7.28515625" style="75" customWidth="1"/>
    <col min="8973" max="8974" width="25.7109375" style="75" customWidth="1"/>
    <col min="8975" max="9216" width="8.85546875" style="75"/>
    <col min="9217" max="9217" width="13.28515625" style="75" customWidth="1"/>
    <col min="9218" max="9218" width="60.7109375" style="75" customWidth="1"/>
    <col min="9219" max="9220" width="40.7109375" style="75" customWidth="1"/>
    <col min="9221" max="9221" width="6.7109375" style="75" customWidth="1"/>
    <col min="9222" max="9223" width="41.7109375" style="75" customWidth="1"/>
    <col min="9224" max="9224" width="7.28515625" style="75" customWidth="1"/>
    <col min="9225" max="9225" width="71.85546875" style="75" customWidth="1"/>
    <col min="9226" max="9227" width="47.7109375" style="75" customWidth="1"/>
    <col min="9228" max="9228" width="7.28515625" style="75" customWidth="1"/>
    <col min="9229" max="9230" width="25.7109375" style="75" customWidth="1"/>
    <col min="9231" max="9472" width="8.85546875" style="75"/>
    <col min="9473" max="9473" width="13.28515625" style="75" customWidth="1"/>
    <col min="9474" max="9474" width="60.7109375" style="75" customWidth="1"/>
    <col min="9475" max="9476" width="40.7109375" style="75" customWidth="1"/>
    <col min="9477" max="9477" width="6.7109375" style="75" customWidth="1"/>
    <col min="9478" max="9479" width="41.7109375" style="75" customWidth="1"/>
    <col min="9480" max="9480" width="7.28515625" style="75" customWidth="1"/>
    <col min="9481" max="9481" width="71.85546875" style="75" customWidth="1"/>
    <col min="9482" max="9483" width="47.7109375" style="75" customWidth="1"/>
    <col min="9484" max="9484" width="7.28515625" style="75" customWidth="1"/>
    <col min="9485" max="9486" width="25.7109375" style="75" customWidth="1"/>
    <col min="9487" max="9728" width="8.85546875" style="75"/>
    <col min="9729" max="9729" width="13.28515625" style="75" customWidth="1"/>
    <col min="9730" max="9730" width="60.7109375" style="75" customWidth="1"/>
    <col min="9731" max="9732" width="40.7109375" style="75" customWidth="1"/>
    <col min="9733" max="9733" width="6.7109375" style="75" customWidth="1"/>
    <col min="9734" max="9735" width="41.7109375" style="75" customWidth="1"/>
    <col min="9736" max="9736" width="7.28515625" style="75" customWidth="1"/>
    <col min="9737" max="9737" width="71.85546875" style="75" customWidth="1"/>
    <col min="9738" max="9739" width="47.7109375" style="75" customWidth="1"/>
    <col min="9740" max="9740" width="7.28515625" style="75" customWidth="1"/>
    <col min="9741" max="9742" width="25.7109375" style="75" customWidth="1"/>
    <col min="9743" max="9984" width="8.85546875" style="75"/>
    <col min="9985" max="9985" width="13.28515625" style="75" customWidth="1"/>
    <col min="9986" max="9986" width="60.7109375" style="75" customWidth="1"/>
    <col min="9987" max="9988" width="40.7109375" style="75" customWidth="1"/>
    <col min="9989" max="9989" width="6.7109375" style="75" customWidth="1"/>
    <col min="9990" max="9991" width="41.7109375" style="75" customWidth="1"/>
    <col min="9992" max="9992" width="7.28515625" style="75" customWidth="1"/>
    <col min="9993" max="9993" width="71.85546875" style="75" customWidth="1"/>
    <col min="9994" max="9995" width="47.7109375" style="75" customWidth="1"/>
    <col min="9996" max="9996" width="7.28515625" style="75" customWidth="1"/>
    <col min="9997" max="9998" width="25.7109375" style="75" customWidth="1"/>
    <col min="9999" max="10240" width="8.85546875" style="75"/>
    <col min="10241" max="10241" width="13.28515625" style="75" customWidth="1"/>
    <col min="10242" max="10242" width="60.7109375" style="75" customWidth="1"/>
    <col min="10243" max="10244" width="40.7109375" style="75" customWidth="1"/>
    <col min="10245" max="10245" width="6.7109375" style="75" customWidth="1"/>
    <col min="10246" max="10247" width="41.7109375" style="75" customWidth="1"/>
    <col min="10248" max="10248" width="7.28515625" style="75" customWidth="1"/>
    <col min="10249" max="10249" width="71.85546875" style="75" customWidth="1"/>
    <col min="10250" max="10251" width="47.7109375" style="75" customWidth="1"/>
    <col min="10252" max="10252" width="7.28515625" style="75" customWidth="1"/>
    <col min="10253" max="10254" width="25.7109375" style="75" customWidth="1"/>
    <col min="10255" max="10496" width="8.85546875" style="75"/>
    <col min="10497" max="10497" width="13.28515625" style="75" customWidth="1"/>
    <col min="10498" max="10498" width="60.7109375" style="75" customWidth="1"/>
    <col min="10499" max="10500" width="40.7109375" style="75" customWidth="1"/>
    <col min="10501" max="10501" width="6.7109375" style="75" customWidth="1"/>
    <col min="10502" max="10503" width="41.7109375" style="75" customWidth="1"/>
    <col min="10504" max="10504" width="7.28515625" style="75" customWidth="1"/>
    <col min="10505" max="10505" width="71.85546875" style="75" customWidth="1"/>
    <col min="10506" max="10507" width="47.7109375" style="75" customWidth="1"/>
    <col min="10508" max="10508" width="7.28515625" style="75" customWidth="1"/>
    <col min="10509" max="10510" width="25.7109375" style="75" customWidth="1"/>
    <col min="10511" max="10752" width="8.85546875" style="75"/>
    <col min="10753" max="10753" width="13.28515625" style="75" customWidth="1"/>
    <col min="10754" max="10754" width="60.7109375" style="75" customWidth="1"/>
    <col min="10755" max="10756" width="40.7109375" style="75" customWidth="1"/>
    <col min="10757" max="10757" width="6.7109375" style="75" customWidth="1"/>
    <col min="10758" max="10759" width="41.7109375" style="75" customWidth="1"/>
    <col min="10760" max="10760" width="7.28515625" style="75" customWidth="1"/>
    <col min="10761" max="10761" width="71.85546875" style="75" customWidth="1"/>
    <col min="10762" max="10763" width="47.7109375" style="75" customWidth="1"/>
    <col min="10764" max="10764" width="7.28515625" style="75" customWidth="1"/>
    <col min="10765" max="10766" width="25.7109375" style="75" customWidth="1"/>
    <col min="10767" max="11008" width="8.85546875" style="75"/>
    <col min="11009" max="11009" width="13.28515625" style="75" customWidth="1"/>
    <col min="11010" max="11010" width="60.7109375" style="75" customWidth="1"/>
    <col min="11011" max="11012" width="40.7109375" style="75" customWidth="1"/>
    <col min="11013" max="11013" width="6.7109375" style="75" customWidth="1"/>
    <col min="11014" max="11015" width="41.7109375" style="75" customWidth="1"/>
    <col min="11016" max="11016" width="7.28515625" style="75" customWidth="1"/>
    <col min="11017" max="11017" width="71.85546875" style="75" customWidth="1"/>
    <col min="11018" max="11019" width="47.7109375" style="75" customWidth="1"/>
    <col min="11020" max="11020" width="7.28515625" style="75" customWidth="1"/>
    <col min="11021" max="11022" width="25.7109375" style="75" customWidth="1"/>
    <col min="11023" max="11264" width="8.85546875" style="75"/>
    <col min="11265" max="11265" width="13.28515625" style="75" customWidth="1"/>
    <col min="11266" max="11266" width="60.7109375" style="75" customWidth="1"/>
    <col min="11267" max="11268" width="40.7109375" style="75" customWidth="1"/>
    <col min="11269" max="11269" width="6.7109375" style="75" customWidth="1"/>
    <col min="11270" max="11271" width="41.7109375" style="75" customWidth="1"/>
    <col min="11272" max="11272" width="7.28515625" style="75" customWidth="1"/>
    <col min="11273" max="11273" width="71.85546875" style="75" customWidth="1"/>
    <col min="11274" max="11275" width="47.7109375" style="75" customWidth="1"/>
    <col min="11276" max="11276" width="7.28515625" style="75" customWidth="1"/>
    <col min="11277" max="11278" width="25.7109375" style="75" customWidth="1"/>
    <col min="11279" max="11520" width="8.85546875" style="75"/>
    <col min="11521" max="11521" width="13.28515625" style="75" customWidth="1"/>
    <col min="11522" max="11522" width="60.7109375" style="75" customWidth="1"/>
    <col min="11523" max="11524" width="40.7109375" style="75" customWidth="1"/>
    <col min="11525" max="11525" width="6.7109375" style="75" customWidth="1"/>
    <col min="11526" max="11527" width="41.7109375" style="75" customWidth="1"/>
    <col min="11528" max="11528" width="7.28515625" style="75" customWidth="1"/>
    <col min="11529" max="11529" width="71.85546875" style="75" customWidth="1"/>
    <col min="11530" max="11531" width="47.7109375" style="75" customWidth="1"/>
    <col min="11532" max="11532" width="7.28515625" style="75" customWidth="1"/>
    <col min="11533" max="11534" width="25.7109375" style="75" customWidth="1"/>
    <col min="11535" max="11776" width="8.85546875" style="75"/>
    <col min="11777" max="11777" width="13.28515625" style="75" customWidth="1"/>
    <col min="11778" max="11778" width="60.7109375" style="75" customWidth="1"/>
    <col min="11779" max="11780" width="40.7109375" style="75" customWidth="1"/>
    <col min="11781" max="11781" width="6.7109375" style="75" customWidth="1"/>
    <col min="11782" max="11783" width="41.7109375" style="75" customWidth="1"/>
    <col min="11784" max="11784" width="7.28515625" style="75" customWidth="1"/>
    <col min="11785" max="11785" width="71.85546875" style="75" customWidth="1"/>
    <col min="11786" max="11787" width="47.7109375" style="75" customWidth="1"/>
    <col min="11788" max="11788" width="7.28515625" style="75" customWidth="1"/>
    <col min="11789" max="11790" width="25.7109375" style="75" customWidth="1"/>
    <col min="11791" max="12032" width="8.85546875" style="75"/>
    <col min="12033" max="12033" width="13.28515625" style="75" customWidth="1"/>
    <col min="12034" max="12034" width="60.7109375" style="75" customWidth="1"/>
    <col min="12035" max="12036" width="40.7109375" style="75" customWidth="1"/>
    <col min="12037" max="12037" width="6.7109375" style="75" customWidth="1"/>
    <col min="12038" max="12039" width="41.7109375" style="75" customWidth="1"/>
    <col min="12040" max="12040" width="7.28515625" style="75" customWidth="1"/>
    <col min="12041" max="12041" width="71.85546875" style="75" customWidth="1"/>
    <col min="12042" max="12043" width="47.7109375" style="75" customWidth="1"/>
    <col min="12044" max="12044" width="7.28515625" style="75" customWidth="1"/>
    <col min="12045" max="12046" width="25.7109375" style="75" customWidth="1"/>
    <col min="12047" max="12288" width="8.85546875" style="75"/>
    <col min="12289" max="12289" width="13.28515625" style="75" customWidth="1"/>
    <col min="12290" max="12290" width="60.7109375" style="75" customWidth="1"/>
    <col min="12291" max="12292" width="40.7109375" style="75" customWidth="1"/>
    <col min="12293" max="12293" width="6.7109375" style="75" customWidth="1"/>
    <col min="12294" max="12295" width="41.7109375" style="75" customWidth="1"/>
    <col min="12296" max="12296" width="7.28515625" style="75" customWidth="1"/>
    <col min="12297" max="12297" width="71.85546875" style="75" customWidth="1"/>
    <col min="12298" max="12299" width="47.7109375" style="75" customWidth="1"/>
    <col min="12300" max="12300" width="7.28515625" style="75" customWidth="1"/>
    <col min="12301" max="12302" width="25.7109375" style="75" customWidth="1"/>
    <col min="12303" max="12544" width="8.85546875" style="75"/>
    <col min="12545" max="12545" width="13.28515625" style="75" customWidth="1"/>
    <col min="12546" max="12546" width="60.7109375" style="75" customWidth="1"/>
    <col min="12547" max="12548" width="40.7109375" style="75" customWidth="1"/>
    <col min="12549" max="12549" width="6.7109375" style="75" customWidth="1"/>
    <col min="12550" max="12551" width="41.7109375" style="75" customWidth="1"/>
    <col min="12552" max="12552" width="7.28515625" style="75" customWidth="1"/>
    <col min="12553" max="12553" width="71.85546875" style="75" customWidth="1"/>
    <col min="12554" max="12555" width="47.7109375" style="75" customWidth="1"/>
    <col min="12556" max="12556" width="7.28515625" style="75" customWidth="1"/>
    <col min="12557" max="12558" width="25.7109375" style="75" customWidth="1"/>
    <col min="12559" max="12800" width="8.85546875" style="75"/>
    <col min="12801" max="12801" width="13.28515625" style="75" customWidth="1"/>
    <col min="12802" max="12802" width="60.7109375" style="75" customWidth="1"/>
    <col min="12803" max="12804" width="40.7109375" style="75" customWidth="1"/>
    <col min="12805" max="12805" width="6.7109375" style="75" customWidth="1"/>
    <col min="12806" max="12807" width="41.7109375" style="75" customWidth="1"/>
    <col min="12808" max="12808" width="7.28515625" style="75" customWidth="1"/>
    <col min="12809" max="12809" width="71.85546875" style="75" customWidth="1"/>
    <col min="12810" max="12811" width="47.7109375" style="75" customWidth="1"/>
    <col min="12812" max="12812" width="7.28515625" style="75" customWidth="1"/>
    <col min="12813" max="12814" width="25.7109375" style="75" customWidth="1"/>
    <col min="12815" max="13056" width="8.85546875" style="75"/>
    <col min="13057" max="13057" width="13.28515625" style="75" customWidth="1"/>
    <col min="13058" max="13058" width="60.7109375" style="75" customWidth="1"/>
    <col min="13059" max="13060" width="40.7109375" style="75" customWidth="1"/>
    <col min="13061" max="13061" width="6.7109375" style="75" customWidth="1"/>
    <col min="13062" max="13063" width="41.7109375" style="75" customWidth="1"/>
    <col min="13064" max="13064" width="7.28515625" style="75" customWidth="1"/>
    <col min="13065" max="13065" width="71.85546875" style="75" customWidth="1"/>
    <col min="13066" max="13067" width="47.7109375" style="75" customWidth="1"/>
    <col min="13068" max="13068" width="7.28515625" style="75" customWidth="1"/>
    <col min="13069" max="13070" width="25.7109375" style="75" customWidth="1"/>
    <col min="13071" max="13312" width="8.85546875" style="75"/>
    <col min="13313" max="13313" width="13.28515625" style="75" customWidth="1"/>
    <col min="13314" max="13314" width="60.7109375" style="75" customWidth="1"/>
    <col min="13315" max="13316" width="40.7109375" style="75" customWidth="1"/>
    <col min="13317" max="13317" width="6.7109375" style="75" customWidth="1"/>
    <col min="13318" max="13319" width="41.7109375" style="75" customWidth="1"/>
    <col min="13320" max="13320" width="7.28515625" style="75" customWidth="1"/>
    <col min="13321" max="13321" width="71.85546875" style="75" customWidth="1"/>
    <col min="13322" max="13323" width="47.7109375" style="75" customWidth="1"/>
    <col min="13324" max="13324" width="7.28515625" style="75" customWidth="1"/>
    <col min="13325" max="13326" width="25.7109375" style="75" customWidth="1"/>
    <col min="13327" max="13568" width="8.85546875" style="75"/>
    <col min="13569" max="13569" width="13.28515625" style="75" customWidth="1"/>
    <col min="13570" max="13570" width="60.7109375" style="75" customWidth="1"/>
    <col min="13571" max="13572" width="40.7109375" style="75" customWidth="1"/>
    <col min="13573" max="13573" width="6.7109375" style="75" customWidth="1"/>
    <col min="13574" max="13575" width="41.7109375" style="75" customWidth="1"/>
    <col min="13576" max="13576" width="7.28515625" style="75" customWidth="1"/>
    <col min="13577" max="13577" width="71.85546875" style="75" customWidth="1"/>
    <col min="13578" max="13579" width="47.7109375" style="75" customWidth="1"/>
    <col min="13580" max="13580" width="7.28515625" style="75" customWidth="1"/>
    <col min="13581" max="13582" width="25.7109375" style="75" customWidth="1"/>
    <col min="13583" max="13824" width="8.85546875" style="75"/>
    <col min="13825" max="13825" width="13.28515625" style="75" customWidth="1"/>
    <col min="13826" max="13826" width="60.7109375" style="75" customWidth="1"/>
    <col min="13827" max="13828" width="40.7109375" style="75" customWidth="1"/>
    <col min="13829" max="13829" width="6.7109375" style="75" customWidth="1"/>
    <col min="13830" max="13831" width="41.7109375" style="75" customWidth="1"/>
    <col min="13832" max="13832" width="7.28515625" style="75" customWidth="1"/>
    <col min="13833" max="13833" width="71.85546875" style="75" customWidth="1"/>
    <col min="13834" max="13835" width="47.7109375" style="75" customWidth="1"/>
    <col min="13836" max="13836" width="7.28515625" style="75" customWidth="1"/>
    <col min="13837" max="13838" width="25.7109375" style="75" customWidth="1"/>
    <col min="13839" max="14080" width="8.85546875" style="75"/>
    <col min="14081" max="14081" width="13.28515625" style="75" customWidth="1"/>
    <col min="14082" max="14082" width="60.7109375" style="75" customWidth="1"/>
    <col min="14083" max="14084" width="40.7109375" style="75" customWidth="1"/>
    <col min="14085" max="14085" width="6.7109375" style="75" customWidth="1"/>
    <col min="14086" max="14087" width="41.7109375" style="75" customWidth="1"/>
    <col min="14088" max="14088" width="7.28515625" style="75" customWidth="1"/>
    <col min="14089" max="14089" width="71.85546875" style="75" customWidth="1"/>
    <col min="14090" max="14091" width="47.7109375" style="75" customWidth="1"/>
    <col min="14092" max="14092" width="7.28515625" style="75" customWidth="1"/>
    <col min="14093" max="14094" width="25.7109375" style="75" customWidth="1"/>
    <col min="14095" max="14336" width="8.85546875" style="75"/>
    <col min="14337" max="14337" width="13.28515625" style="75" customWidth="1"/>
    <col min="14338" max="14338" width="60.7109375" style="75" customWidth="1"/>
    <col min="14339" max="14340" width="40.7109375" style="75" customWidth="1"/>
    <col min="14341" max="14341" width="6.7109375" style="75" customWidth="1"/>
    <col min="14342" max="14343" width="41.7109375" style="75" customWidth="1"/>
    <col min="14344" max="14344" width="7.28515625" style="75" customWidth="1"/>
    <col min="14345" max="14345" width="71.85546875" style="75" customWidth="1"/>
    <col min="14346" max="14347" width="47.7109375" style="75" customWidth="1"/>
    <col min="14348" max="14348" width="7.28515625" style="75" customWidth="1"/>
    <col min="14349" max="14350" width="25.7109375" style="75" customWidth="1"/>
    <col min="14351" max="14592" width="8.85546875" style="75"/>
    <col min="14593" max="14593" width="13.28515625" style="75" customWidth="1"/>
    <col min="14594" max="14594" width="60.7109375" style="75" customWidth="1"/>
    <col min="14595" max="14596" width="40.7109375" style="75" customWidth="1"/>
    <col min="14597" max="14597" width="6.7109375" style="75" customWidth="1"/>
    <col min="14598" max="14599" width="41.7109375" style="75" customWidth="1"/>
    <col min="14600" max="14600" width="7.28515625" style="75" customWidth="1"/>
    <col min="14601" max="14601" width="71.85546875" style="75" customWidth="1"/>
    <col min="14602" max="14603" width="47.7109375" style="75" customWidth="1"/>
    <col min="14604" max="14604" width="7.28515625" style="75" customWidth="1"/>
    <col min="14605" max="14606" width="25.7109375" style="75" customWidth="1"/>
    <col min="14607" max="14848" width="8.85546875" style="75"/>
    <col min="14849" max="14849" width="13.28515625" style="75" customWidth="1"/>
    <col min="14850" max="14850" width="60.7109375" style="75" customWidth="1"/>
    <col min="14851" max="14852" width="40.7109375" style="75" customWidth="1"/>
    <col min="14853" max="14853" width="6.7109375" style="75" customWidth="1"/>
    <col min="14854" max="14855" width="41.7109375" style="75" customWidth="1"/>
    <col min="14856" max="14856" width="7.28515625" style="75" customWidth="1"/>
    <col min="14857" max="14857" width="71.85546875" style="75" customWidth="1"/>
    <col min="14858" max="14859" width="47.7109375" style="75" customWidth="1"/>
    <col min="14860" max="14860" width="7.28515625" style="75" customWidth="1"/>
    <col min="14861" max="14862" width="25.7109375" style="75" customWidth="1"/>
    <col min="14863" max="15104" width="8.85546875" style="75"/>
    <col min="15105" max="15105" width="13.28515625" style="75" customWidth="1"/>
    <col min="15106" max="15106" width="60.7109375" style="75" customWidth="1"/>
    <col min="15107" max="15108" width="40.7109375" style="75" customWidth="1"/>
    <col min="15109" max="15109" width="6.7109375" style="75" customWidth="1"/>
    <col min="15110" max="15111" width="41.7109375" style="75" customWidth="1"/>
    <col min="15112" max="15112" width="7.28515625" style="75" customWidth="1"/>
    <col min="15113" max="15113" width="71.85546875" style="75" customWidth="1"/>
    <col min="15114" max="15115" width="47.7109375" style="75" customWidth="1"/>
    <col min="15116" max="15116" width="7.28515625" style="75" customWidth="1"/>
    <col min="15117" max="15118" width="25.7109375" style="75" customWidth="1"/>
    <col min="15119" max="15360" width="8.85546875" style="75"/>
    <col min="15361" max="15361" width="13.28515625" style="75" customWidth="1"/>
    <col min="15362" max="15362" width="60.7109375" style="75" customWidth="1"/>
    <col min="15363" max="15364" width="40.7109375" style="75" customWidth="1"/>
    <col min="15365" max="15365" width="6.7109375" style="75" customWidth="1"/>
    <col min="15366" max="15367" width="41.7109375" style="75" customWidth="1"/>
    <col min="15368" max="15368" width="7.28515625" style="75" customWidth="1"/>
    <col min="15369" max="15369" width="71.85546875" style="75" customWidth="1"/>
    <col min="15370" max="15371" width="47.7109375" style="75" customWidth="1"/>
    <col min="15372" max="15372" width="7.28515625" style="75" customWidth="1"/>
    <col min="15373" max="15374" width="25.7109375" style="75" customWidth="1"/>
    <col min="15375" max="15616" width="8.85546875" style="75"/>
    <col min="15617" max="15617" width="13.28515625" style="75" customWidth="1"/>
    <col min="15618" max="15618" width="60.7109375" style="75" customWidth="1"/>
    <col min="15619" max="15620" width="40.7109375" style="75" customWidth="1"/>
    <col min="15621" max="15621" width="6.7109375" style="75" customWidth="1"/>
    <col min="15622" max="15623" width="41.7109375" style="75" customWidth="1"/>
    <col min="15624" max="15624" width="7.28515625" style="75" customWidth="1"/>
    <col min="15625" max="15625" width="71.85546875" style="75" customWidth="1"/>
    <col min="15626" max="15627" width="47.7109375" style="75" customWidth="1"/>
    <col min="15628" max="15628" width="7.28515625" style="75" customWidth="1"/>
    <col min="15629" max="15630" width="25.7109375" style="75" customWidth="1"/>
    <col min="15631" max="15872" width="8.85546875" style="75"/>
    <col min="15873" max="15873" width="13.28515625" style="75" customWidth="1"/>
    <col min="15874" max="15874" width="60.7109375" style="75" customWidth="1"/>
    <col min="15875" max="15876" width="40.7109375" style="75" customWidth="1"/>
    <col min="15877" max="15877" width="6.7109375" style="75" customWidth="1"/>
    <col min="15878" max="15879" width="41.7109375" style="75" customWidth="1"/>
    <col min="15880" max="15880" width="7.28515625" style="75" customWidth="1"/>
    <col min="15881" max="15881" width="71.85546875" style="75" customWidth="1"/>
    <col min="15882" max="15883" width="47.7109375" style="75" customWidth="1"/>
    <col min="15884" max="15884" width="7.28515625" style="75" customWidth="1"/>
    <col min="15885" max="15886" width="25.7109375" style="75" customWidth="1"/>
    <col min="15887" max="16128" width="8.85546875" style="75"/>
    <col min="16129" max="16129" width="13.28515625" style="75" customWidth="1"/>
    <col min="16130" max="16130" width="60.7109375" style="75" customWidth="1"/>
    <col min="16131" max="16132" width="40.7109375" style="75" customWidth="1"/>
    <col min="16133" max="16133" width="6.7109375" style="75" customWidth="1"/>
    <col min="16134" max="16135" width="41.7109375" style="75" customWidth="1"/>
    <col min="16136" max="16136" width="7.28515625" style="75" customWidth="1"/>
    <col min="16137" max="16137" width="71.85546875" style="75" customWidth="1"/>
    <col min="16138" max="16139" width="47.7109375" style="75" customWidth="1"/>
    <col min="16140" max="16140" width="7.28515625" style="75" customWidth="1"/>
    <col min="16141" max="16142" width="25.7109375" style="75" customWidth="1"/>
    <col min="16143" max="16384" width="8.85546875" style="75"/>
  </cols>
  <sheetData>
    <row r="1" spans="1:13" ht="31.5" x14ac:dyDescent="0.25">
      <c r="A1" s="18" t="s">
        <v>15</v>
      </c>
      <c r="B1" s="18"/>
      <c r="C1" s="19"/>
      <c r="D1" s="19"/>
      <c r="E1" s="19"/>
      <c r="F1" s="20"/>
      <c r="H1" s="19"/>
      <c r="I1" s="18"/>
      <c r="J1" s="19"/>
      <c r="K1" s="19"/>
      <c r="L1" s="19"/>
      <c r="M1" s="19"/>
    </row>
    <row r="2" spans="1:13" ht="15.75" thickBot="1" x14ac:dyDescent="0.3">
      <c r="A2" s="19"/>
      <c r="B2" s="21"/>
      <c r="C2" s="21"/>
      <c r="D2" s="19"/>
      <c r="E2" s="19"/>
      <c r="F2" s="19"/>
      <c r="H2" s="19"/>
      <c r="L2" s="19"/>
      <c r="M2" s="19"/>
    </row>
    <row r="3" spans="1:13" ht="19.5" thickBot="1" x14ac:dyDescent="0.3">
      <c r="A3" s="23"/>
      <c r="B3" s="24" t="s">
        <v>16</v>
      </c>
      <c r="C3" s="25" t="s">
        <v>17</v>
      </c>
      <c r="D3" s="23"/>
      <c r="E3" s="23"/>
      <c r="F3" s="19"/>
      <c r="G3" s="23"/>
      <c r="H3" s="19"/>
      <c r="L3" s="19"/>
      <c r="M3" s="19"/>
    </row>
    <row r="4" spans="1:13" ht="15.75" thickBot="1" x14ac:dyDescent="0.3">
      <c r="H4" s="19"/>
      <c r="L4" s="19"/>
      <c r="M4" s="19"/>
    </row>
    <row r="5" spans="1:13" ht="18.75" x14ac:dyDescent="0.25">
      <c r="A5" s="26"/>
      <c r="B5" s="27" t="s">
        <v>18</v>
      </c>
      <c r="C5" s="26"/>
      <c r="D5" s="28"/>
      <c r="E5" s="29"/>
      <c r="F5" s="29"/>
      <c r="H5" s="19"/>
      <c r="L5" s="19"/>
      <c r="M5" s="19"/>
    </row>
    <row r="6" spans="1:13" x14ac:dyDescent="0.25">
      <c r="B6" s="30" t="s">
        <v>19</v>
      </c>
      <c r="H6" s="19"/>
      <c r="L6" s="19"/>
      <c r="M6" s="19"/>
    </row>
    <row r="7" spans="1:13" x14ac:dyDescent="0.25">
      <c r="B7" s="31" t="s">
        <v>20</v>
      </c>
      <c r="H7" s="19"/>
      <c r="L7" s="19"/>
      <c r="M7" s="19"/>
    </row>
    <row r="8" spans="1:13" x14ac:dyDescent="0.25">
      <c r="B8" s="31" t="s">
        <v>21</v>
      </c>
      <c r="H8" s="19"/>
      <c r="L8" s="19"/>
      <c r="M8" s="19"/>
    </row>
    <row r="9" spans="1:13" x14ac:dyDescent="0.25">
      <c r="B9" s="30" t="s">
        <v>22</v>
      </c>
      <c r="H9" s="19"/>
      <c r="L9" s="19"/>
      <c r="M9" s="19"/>
    </row>
    <row r="10" spans="1:13" x14ac:dyDescent="0.25">
      <c r="B10" s="30" t="s">
        <v>23</v>
      </c>
      <c r="H10" s="19"/>
      <c r="L10" s="19"/>
      <c r="M10" s="19"/>
    </row>
    <row r="11" spans="1:13" ht="15.75" thickBot="1" x14ac:dyDescent="0.3">
      <c r="B11" s="32" t="s">
        <v>24</v>
      </c>
      <c r="H11" s="19"/>
      <c r="L11" s="19"/>
      <c r="M11" s="19"/>
    </row>
    <row r="12" spans="1:13" x14ac:dyDescent="0.25">
      <c r="B12" s="33"/>
      <c r="H12" s="19"/>
      <c r="L12" s="19"/>
      <c r="M12" s="19"/>
    </row>
    <row r="13" spans="1:13" ht="31.5" x14ac:dyDescent="0.25">
      <c r="A13" s="34" t="s">
        <v>25</v>
      </c>
      <c r="B13" s="34" t="s">
        <v>19</v>
      </c>
      <c r="C13" s="35"/>
      <c r="D13" s="35"/>
      <c r="E13" s="35"/>
      <c r="F13" s="35"/>
      <c r="G13" s="36"/>
      <c r="H13" s="19"/>
      <c r="L13" s="19"/>
      <c r="M13" s="19"/>
    </row>
    <row r="14" spans="1:13" ht="15.75" x14ac:dyDescent="0.25">
      <c r="A14" s="37" t="s">
        <v>26</v>
      </c>
      <c r="B14" s="38" t="s">
        <v>27</v>
      </c>
      <c r="C14" s="37" t="s">
        <v>1</v>
      </c>
      <c r="D14" s="37"/>
      <c r="E14" s="39"/>
      <c r="F14" s="39"/>
      <c r="G14" s="40"/>
      <c r="H14" s="19"/>
      <c r="L14" s="19"/>
      <c r="M14" s="19"/>
    </row>
    <row r="15" spans="1:13" ht="15.75" x14ac:dyDescent="0.25">
      <c r="A15" s="37" t="s">
        <v>28</v>
      </c>
      <c r="B15" s="38" t="s">
        <v>29</v>
      </c>
      <c r="C15" s="37" t="s">
        <v>2</v>
      </c>
      <c r="D15" s="37"/>
      <c r="E15" s="39"/>
      <c r="F15" s="39"/>
      <c r="G15" s="40"/>
      <c r="H15" s="19"/>
      <c r="L15" s="19"/>
      <c r="M15" s="19"/>
    </row>
    <row r="16" spans="1:13" ht="38.25" x14ac:dyDescent="0.25">
      <c r="A16" s="37" t="s">
        <v>30</v>
      </c>
      <c r="B16" s="38" t="s">
        <v>31</v>
      </c>
      <c r="C16" s="41" t="s">
        <v>32</v>
      </c>
      <c r="D16" s="37"/>
      <c r="E16" s="39"/>
      <c r="F16" s="39"/>
      <c r="G16" s="40"/>
      <c r="H16" s="19"/>
      <c r="L16" s="19"/>
      <c r="M16" s="19"/>
    </row>
    <row r="17" spans="1:13" ht="15.75" x14ac:dyDescent="0.25">
      <c r="A17" s="37" t="s">
        <v>33</v>
      </c>
      <c r="B17" s="38" t="s">
        <v>34</v>
      </c>
      <c r="C17" s="42" t="s">
        <v>6</v>
      </c>
      <c r="D17" s="37"/>
      <c r="E17" s="39"/>
      <c r="F17" s="39"/>
      <c r="G17" s="40"/>
      <c r="H17" s="19"/>
      <c r="L17" s="19"/>
      <c r="M17" s="19"/>
    </row>
    <row r="18" spans="1:13" ht="15.75" hidden="1" outlineLevel="1" x14ac:dyDescent="0.25">
      <c r="A18" s="37" t="s">
        <v>35</v>
      </c>
      <c r="B18" s="43" t="s">
        <v>36</v>
      </c>
      <c r="C18" s="37"/>
      <c r="D18" s="37"/>
      <c r="E18" s="39"/>
      <c r="F18" s="39"/>
      <c r="G18" s="40"/>
      <c r="H18" s="19"/>
      <c r="L18" s="19"/>
      <c r="M18" s="19"/>
    </row>
    <row r="19" spans="1:13" ht="15.75" hidden="1" outlineLevel="1" x14ac:dyDescent="0.25">
      <c r="A19" s="37" t="s">
        <v>37</v>
      </c>
      <c r="B19" s="43" t="s">
        <v>38</v>
      </c>
      <c r="C19" s="37"/>
      <c r="D19" s="37"/>
      <c r="E19" s="39"/>
      <c r="F19" s="39"/>
      <c r="G19" s="40"/>
      <c r="H19" s="19"/>
      <c r="L19" s="19"/>
      <c r="M19" s="19"/>
    </row>
    <row r="20" spans="1:13" ht="15.75" hidden="1" outlineLevel="1" x14ac:dyDescent="0.25">
      <c r="A20" s="37" t="s">
        <v>39</v>
      </c>
      <c r="B20" s="43"/>
      <c r="C20" s="37"/>
      <c r="D20" s="37"/>
      <c r="E20" s="39"/>
      <c r="F20" s="39"/>
      <c r="G20" s="40"/>
      <c r="H20" s="19"/>
      <c r="L20" s="19"/>
      <c r="M20" s="19"/>
    </row>
    <row r="21" spans="1:13" ht="15.75" hidden="1" outlineLevel="1" x14ac:dyDescent="0.25">
      <c r="A21" s="37" t="s">
        <v>40</v>
      </c>
      <c r="B21" s="43"/>
      <c r="C21" s="37"/>
      <c r="D21" s="37"/>
      <c r="E21" s="39"/>
      <c r="F21" s="39"/>
      <c r="G21" s="40"/>
      <c r="H21" s="19"/>
      <c r="L21" s="19"/>
      <c r="M21" s="19"/>
    </row>
    <row r="22" spans="1:13" ht="15.75" hidden="1" outlineLevel="1" x14ac:dyDescent="0.25">
      <c r="A22" s="37" t="s">
        <v>41</v>
      </c>
      <c r="B22" s="43"/>
      <c r="C22" s="37"/>
      <c r="D22" s="37"/>
      <c r="E22" s="39"/>
      <c r="F22" s="39"/>
      <c r="G22" s="40"/>
      <c r="H22" s="19"/>
      <c r="L22" s="19"/>
      <c r="M22" s="19"/>
    </row>
    <row r="23" spans="1:13" ht="15.75" hidden="1" outlineLevel="1" x14ac:dyDescent="0.25">
      <c r="A23" s="37" t="s">
        <v>42</v>
      </c>
      <c r="B23" s="43"/>
      <c r="C23" s="37"/>
      <c r="D23" s="37"/>
      <c r="E23" s="39"/>
      <c r="F23" s="39"/>
      <c r="G23" s="40"/>
      <c r="H23" s="19"/>
      <c r="L23" s="19"/>
      <c r="M23" s="19"/>
    </row>
    <row r="24" spans="1:13" ht="15.75" hidden="1" outlineLevel="1" x14ac:dyDescent="0.25">
      <c r="A24" s="37" t="s">
        <v>43</v>
      </c>
      <c r="B24" s="43"/>
      <c r="C24" s="37"/>
      <c r="D24" s="37"/>
      <c r="E24" s="39"/>
      <c r="F24" s="39"/>
      <c r="G24" s="40"/>
      <c r="H24" s="19"/>
      <c r="L24" s="19"/>
      <c r="M24" s="19"/>
    </row>
    <row r="25" spans="1:13" ht="15.75" hidden="1" outlineLevel="1" x14ac:dyDescent="0.25">
      <c r="A25" s="37" t="s">
        <v>44</v>
      </c>
      <c r="B25" s="43"/>
      <c r="C25" s="37"/>
      <c r="D25" s="37"/>
      <c r="E25" s="39"/>
      <c r="F25" s="39"/>
      <c r="G25" s="40"/>
      <c r="H25" s="19"/>
      <c r="L25" s="19"/>
      <c r="M25" s="19"/>
    </row>
    <row r="26" spans="1:13" ht="15.75" collapsed="1" x14ac:dyDescent="0.25">
      <c r="A26" s="35"/>
      <c r="B26" s="34" t="s">
        <v>20</v>
      </c>
      <c r="C26" s="35"/>
      <c r="D26" s="35"/>
      <c r="E26" s="35"/>
      <c r="F26" s="35"/>
      <c r="G26" s="36"/>
      <c r="H26" s="19"/>
      <c r="L26" s="19"/>
      <c r="M26" s="19"/>
    </row>
    <row r="27" spans="1:13" ht="15.75" x14ac:dyDescent="0.25">
      <c r="A27" s="37" t="s">
        <v>45</v>
      </c>
      <c r="B27" s="44" t="s">
        <v>46</v>
      </c>
      <c r="C27" s="37" t="s">
        <v>47</v>
      </c>
      <c r="D27" s="45"/>
      <c r="E27" s="45"/>
      <c r="F27" s="45"/>
      <c r="G27" s="40"/>
      <c r="H27" s="19"/>
      <c r="L27" s="19"/>
      <c r="M27" s="19"/>
    </row>
    <row r="28" spans="1:13" ht="15.75" x14ac:dyDescent="0.25">
      <c r="A28" s="37" t="s">
        <v>48</v>
      </c>
      <c r="B28" s="44" t="s">
        <v>49</v>
      </c>
      <c r="C28" s="37" t="s">
        <v>47</v>
      </c>
      <c r="D28" s="45"/>
      <c r="E28" s="45"/>
      <c r="F28" s="45"/>
      <c r="G28" s="40"/>
      <c r="H28" s="19"/>
      <c r="L28" s="19"/>
      <c r="M28" s="19"/>
    </row>
    <row r="29" spans="1:13" ht="15.75" x14ac:dyDescent="0.25">
      <c r="A29" s="37" t="s">
        <v>50</v>
      </c>
      <c r="B29" s="44" t="s">
        <v>51</v>
      </c>
      <c r="C29" s="37" t="s">
        <v>52</v>
      </c>
      <c r="D29" s="37"/>
      <c r="E29" s="45"/>
      <c r="F29" s="45"/>
      <c r="G29" s="40"/>
      <c r="H29" s="19"/>
      <c r="L29" s="19"/>
      <c r="M29" s="19"/>
    </row>
    <row r="30" spans="1:13" ht="15.75" hidden="1" outlineLevel="1" x14ac:dyDescent="0.25">
      <c r="A30" s="37" t="s">
        <v>53</v>
      </c>
      <c r="B30" s="44"/>
      <c r="C30" s="37"/>
      <c r="D30" s="37"/>
      <c r="E30" s="45"/>
      <c r="F30" s="45"/>
      <c r="G30" s="40"/>
      <c r="H30" s="19"/>
      <c r="L30" s="19"/>
      <c r="M30" s="19"/>
    </row>
    <row r="31" spans="1:13" ht="15.75" hidden="1" outlineLevel="1" x14ac:dyDescent="0.25">
      <c r="A31" s="37" t="s">
        <v>54</v>
      </c>
      <c r="B31" s="44"/>
      <c r="C31" s="37"/>
      <c r="D31" s="37"/>
      <c r="E31" s="45"/>
      <c r="F31" s="45"/>
      <c r="G31" s="40"/>
      <c r="H31" s="19"/>
      <c r="L31" s="19"/>
      <c r="M31" s="19"/>
    </row>
    <row r="32" spans="1:13" ht="15.75" hidden="1" outlineLevel="1" x14ac:dyDescent="0.25">
      <c r="A32" s="37" t="s">
        <v>55</v>
      </c>
      <c r="B32" s="44"/>
      <c r="C32" s="37"/>
      <c r="D32" s="37"/>
      <c r="E32" s="45"/>
      <c r="F32" s="45"/>
      <c r="G32" s="40"/>
      <c r="H32" s="19"/>
      <c r="L32" s="19"/>
      <c r="M32" s="19"/>
    </row>
    <row r="33" spans="1:13" ht="15.75" hidden="1" outlineLevel="1" x14ac:dyDescent="0.25">
      <c r="A33" s="37" t="s">
        <v>56</v>
      </c>
      <c r="B33" s="44"/>
      <c r="C33" s="37"/>
      <c r="D33" s="37"/>
      <c r="E33" s="45"/>
      <c r="F33" s="45"/>
      <c r="G33" s="40"/>
      <c r="H33" s="19"/>
      <c r="L33" s="19"/>
      <c r="M33" s="19"/>
    </row>
    <row r="34" spans="1:13" ht="15.75" hidden="1" outlineLevel="1" x14ac:dyDescent="0.25">
      <c r="A34" s="37" t="s">
        <v>57</v>
      </c>
      <c r="B34" s="44"/>
      <c r="C34" s="37"/>
      <c r="D34" s="37"/>
      <c r="E34" s="45"/>
      <c r="F34" s="45"/>
      <c r="G34" s="40"/>
      <c r="H34" s="19"/>
      <c r="L34" s="19"/>
      <c r="M34" s="19"/>
    </row>
    <row r="35" spans="1:13" ht="15.75" hidden="1" outlineLevel="1" x14ac:dyDescent="0.25">
      <c r="A35" s="37" t="s">
        <v>58</v>
      </c>
      <c r="B35" s="46"/>
      <c r="C35" s="37"/>
      <c r="D35" s="37"/>
      <c r="E35" s="45"/>
      <c r="F35" s="45"/>
      <c r="G35" s="40"/>
      <c r="H35" s="19"/>
      <c r="L35" s="19"/>
      <c r="M35" s="19"/>
    </row>
    <row r="36" spans="1:13" ht="15.75" collapsed="1" x14ac:dyDescent="0.25">
      <c r="A36" s="34"/>
      <c r="B36" s="34" t="s">
        <v>21</v>
      </c>
      <c r="C36" s="34"/>
      <c r="D36" s="35"/>
      <c r="E36" s="35"/>
      <c r="F36" s="35"/>
      <c r="G36" s="36"/>
      <c r="H36" s="19"/>
      <c r="L36" s="19"/>
      <c r="M36" s="19"/>
    </row>
    <row r="37" spans="1:13" ht="15" customHeight="1" x14ac:dyDescent="0.25">
      <c r="A37" s="47"/>
      <c r="B37" s="48" t="s">
        <v>59</v>
      </c>
      <c r="C37" s="47" t="s">
        <v>60</v>
      </c>
      <c r="D37" s="47"/>
      <c r="E37" s="49"/>
      <c r="F37" s="50"/>
      <c r="G37" s="50"/>
      <c r="H37" s="19"/>
      <c r="L37" s="19"/>
      <c r="M37" s="19"/>
    </row>
    <row r="38" spans="1:13" ht="15.75" x14ac:dyDescent="0.25">
      <c r="A38" s="37" t="s">
        <v>61</v>
      </c>
      <c r="B38" s="45" t="s">
        <v>62</v>
      </c>
      <c r="C38" s="51">
        <v>42888.119048149507</v>
      </c>
      <c r="D38" s="37"/>
      <c r="E38" s="37"/>
      <c r="F38" s="45"/>
      <c r="G38" s="40"/>
      <c r="H38" s="19"/>
      <c r="L38" s="19"/>
      <c r="M38" s="19"/>
    </row>
    <row r="39" spans="1:13" ht="15.75" x14ac:dyDescent="0.25">
      <c r="A39" s="37" t="s">
        <v>63</v>
      </c>
      <c r="B39" s="45" t="s">
        <v>64</v>
      </c>
      <c r="C39" s="51">
        <v>28734.024095000001</v>
      </c>
      <c r="D39" s="37"/>
      <c r="E39" s="37"/>
      <c r="F39" s="45"/>
      <c r="G39" s="40"/>
      <c r="H39" s="19"/>
      <c r="L39" s="19"/>
      <c r="M39" s="19"/>
    </row>
    <row r="40" spans="1:13" ht="15.75" outlineLevel="1" x14ac:dyDescent="0.25">
      <c r="A40" s="37" t="s">
        <v>65</v>
      </c>
      <c r="B40" s="52" t="s">
        <v>66</v>
      </c>
      <c r="C40" s="37" t="s">
        <v>67</v>
      </c>
      <c r="D40" s="37"/>
      <c r="E40" s="37"/>
      <c r="F40" s="45"/>
      <c r="G40" s="40"/>
      <c r="H40" s="19"/>
      <c r="L40" s="19"/>
      <c r="M40" s="19"/>
    </row>
    <row r="41" spans="1:13" ht="15.75" outlineLevel="1" x14ac:dyDescent="0.25">
      <c r="A41" s="37" t="s">
        <v>68</v>
      </c>
      <c r="B41" s="52" t="s">
        <v>69</v>
      </c>
      <c r="C41" s="37" t="s">
        <v>67</v>
      </c>
      <c r="D41" s="37"/>
      <c r="E41" s="37"/>
      <c r="F41" s="45"/>
      <c r="G41" s="40"/>
      <c r="H41" s="19"/>
      <c r="L41" s="19"/>
      <c r="M41" s="19"/>
    </row>
    <row r="42" spans="1:13" ht="15.75" outlineLevel="1" x14ac:dyDescent="0.25">
      <c r="A42" s="37" t="s">
        <v>70</v>
      </c>
      <c r="B42" s="45"/>
      <c r="C42" s="37"/>
      <c r="D42" s="37"/>
      <c r="E42" s="37"/>
      <c r="F42" s="45"/>
      <c r="G42" s="40"/>
      <c r="H42" s="19"/>
      <c r="L42" s="19"/>
      <c r="M42" s="19"/>
    </row>
    <row r="43" spans="1:13" ht="15.75" outlineLevel="1" x14ac:dyDescent="0.25">
      <c r="A43" s="37" t="s">
        <v>71</v>
      </c>
      <c r="B43" s="45"/>
      <c r="C43" s="37"/>
      <c r="D43" s="37"/>
      <c r="E43" s="37"/>
      <c r="F43" s="45"/>
      <c r="G43" s="40"/>
      <c r="H43" s="19"/>
      <c r="L43" s="19"/>
      <c r="M43" s="19"/>
    </row>
    <row r="44" spans="1:13" ht="15" customHeight="1" x14ac:dyDescent="0.25">
      <c r="A44" s="47"/>
      <c r="B44" s="48" t="s">
        <v>72</v>
      </c>
      <c r="C44" s="53" t="s">
        <v>73</v>
      </c>
      <c r="D44" s="47" t="s">
        <v>74</v>
      </c>
      <c r="E44" s="49"/>
      <c r="F44" s="50" t="s">
        <v>75</v>
      </c>
      <c r="G44" s="50" t="s">
        <v>76</v>
      </c>
      <c r="H44" s="19"/>
      <c r="L44" s="19"/>
      <c r="M44" s="19"/>
    </row>
    <row r="45" spans="1:13" ht="15.75" x14ac:dyDescent="0.25">
      <c r="A45" s="37" t="s">
        <v>77</v>
      </c>
      <c r="B45" s="54" t="s">
        <v>78</v>
      </c>
      <c r="C45" s="37" t="s">
        <v>67</v>
      </c>
      <c r="D45" s="55">
        <v>0.49259007044587449</v>
      </c>
      <c r="E45" s="37"/>
      <c r="F45" s="56">
        <v>0.03</v>
      </c>
      <c r="G45" s="57" t="s">
        <v>67</v>
      </c>
      <c r="H45" s="19"/>
      <c r="L45" s="19"/>
      <c r="M45" s="19"/>
    </row>
    <row r="46" spans="1:13" ht="15.75" hidden="1" outlineLevel="1" x14ac:dyDescent="0.25">
      <c r="A46" s="37" t="s">
        <v>79</v>
      </c>
      <c r="B46" s="43" t="s">
        <v>80</v>
      </c>
      <c r="C46" s="37"/>
      <c r="D46" s="37"/>
      <c r="E46" s="37"/>
      <c r="F46" s="37"/>
      <c r="G46" s="37"/>
      <c r="H46" s="19"/>
      <c r="L46" s="19"/>
      <c r="M46" s="19"/>
    </row>
    <row r="47" spans="1:13" ht="15.75" hidden="1" outlineLevel="1" x14ac:dyDescent="0.25">
      <c r="A47" s="37" t="s">
        <v>81</v>
      </c>
      <c r="B47" s="43" t="s">
        <v>82</v>
      </c>
      <c r="C47" s="37"/>
      <c r="D47" s="37"/>
      <c r="E47" s="37"/>
      <c r="F47" s="37"/>
      <c r="G47" s="37"/>
      <c r="H47" s="19"/>
      <c r="L47" s="19"/>
      <c r="M47" s="19"/>
    </row>
    <row r="48" spans="1:13" ht="15.75" hidden="1" outlineLevel="1" x14ac:dyDescent="0.25">
      <c r="A48" s="37" t="s">
        <v>83</v>
      </c>
      <c r="B48" s="43"/>
      <c r="C48" s="37"/>
      <c r="D48" s="37"/>
      <c r="E48" s="37"/>
      <c r="F48" s="37"/>
      <c r="G48" s="37"/>
      <c r="H48" s="19"/>
      <c r="L48" s="19"/>
      <c r="M48" s="19"/>
    </row>
    <row r="49" spans="1:13" ht="15.75" hidden="1" outlineLevel="1" x14ac:dyDescent="0.25">
      <c r="A49" s="37" t="s">
        <v>84</v>
      </c>
      <c r="B49" s="43"/>
      <c r="C49" s="37"/>
      <c r="D49" s="37"/>
      <c r="E49" s="37"/>
      <c r="F49" s="37"/>
      <c r="G49" s="37"/>
      <c r="H49" s="19"/>
      <c r="L49" s="19"/>
      <c r="M49" s="19"/>
    </row>
    <row r="50" spans="1:13" ht="15.75" hidden="1" outlineLevel="1" x14ac:dyDescent="0.25">
      <c r="A50" s="37" t="s">
        <v>85</v>
      </c>
      <c r="B50" s="43"/>
      <c r="C50" s="37"/>
      <c r="D50" s="37"/>
      <c r="E50" s="37"/>
      <c r="F50" s="37"/>
      <c r="G50" s="37"/>
      <c r="H50" s="19"/>
      <c r="L50" s="19"/>
      <c r="M50" s="19"/>
    </row>
    <row r="51" spans="1:13" ht="15.75" hidden="1" outlineLevel="1" x14ac:dyDescent="0.25">
      <c r="A51" s="37" t="s">
        <v>86</v>
      </c>
      <c r="B51" s="43"/>
      <c r="C51" s="37"/>
      <c r="D51" s="37"/>
      <c r="E51" s="37"/>
      <c r="F51" s="37"/>
      <c r="G51" s="37"/>
      <c r="H51" s="19"/>
      <c r="L51" s="19"/>
      <c r="M51" s="19"/>
    </row>
    <row r="52" spans="1:13" ht="15" customHeight="1" collapsed="1" x14ac:dyDescent="0.25">
      <c r="A52" s="47"/>
      <c r="B52" s="48" t="s">
        <v>87</v>
      </c>
      <c r="C52" s="47" t="s">
        <v>60</v>
      </c>
      <c r="D52" s="47"/>
      <c r="E52" s="49"/>
      <c r="F52" s="50" t="s">
        <v>88</v>
      </c>
      <c r="G52" s="50"/>
      <c r="H52" s="19"/>
      <c r="L52" s="19"/>
      <c r="M52" s="19"/>
    </row>
    <row r="53" spans="1:13" ht="15.75" x14ac:dyDescent="0.25">
      <c r="A53" s="37" t="s">
        <v>89</v>
      </c>
      <c r="B53" s="45" t="s">
        <v>90</v>
      </c>
      <c r="C53" s="51">
        <v>42888.119048149507</v>
      </c>
      <c r="D53" s="37"/>
      <c r="E53" s="58"/>
      <c r="F53" s="59">
        <v>1</v>
      </c>
      <c r="G53" s="59"/>
      <c r="H53" s="19"/>
      <c r="L53" s="19"/>
      <c r="M53" s="19"/>
    </row>
    <row r="54" spans="1:13" ht="15.75" x14ac:dyDescent="0.25">
      <c r="A54" s="37" t="s">
        <v>91</v>
      </c>
      <c r="B54" s="45" t="s">
        <v>92</v>
      </c>
      <c r="C54" s="51">
        <v>0</v>
      </c>
      <c r="D54" s="37"/>
      <c r="E54" s="58"/>
      <c r="F54" s="59">
        <v>0</v>
      </c>
      <c r="G54" s="59"/>
      <c r="H54" s="19"/>
      <c r="L54" s="19"/>
      <c r="M54" s="19"/>
    </row>
    <row r="55" spans="1:13" ht="15.75" x14ac:dyDescent="0.25">
      <c r="A55" s="37" t="s">
        <v>93</v>
      </c>
      <c r="B55" s="45" t="s">
        <v>94</v>
      </c>
      <c r="C55" s="51">
        <v>0</v>
      </c>
      <c r="D55" s="37"/>
      <c r="E55" s="58"/>
      <c r="F55" s="59">
        <v>0</v>
      </c>
      <c r="G55" s="59"/>
      <c r="H55" s="19"/>
      <c r="L55" s="19"/>
      <c r="M55" s="19"/>
    </row>
    <row r="56" spans="1:13" ht="15.75" x14ac:dyDescent="0.25">
      <c r="A56" s="37" t="s">
        <v>95</v>
      </c>
      <c r="B56" s="45" t="s">
        <v>96</v>
      </c>
      <c r="C56" s="51">
        <v>0</v>
      </c>
      <c r="D56" s="37"/>
      <c r="E56" s="58"/>
      <c r="F56" s="59">
        <v>0</v>
      </c>
      <c r="G56" s="59"/>
      <c r="H56" s="19"/>
      <c r="L56" s="19"/>
      <c r="M56" s="19"/>
    </row>
    <row r="57" spans="1:13" ht="15.75" x14ac:dyDescent="0.25">
      <c r="A57" s="37" t="s">
        <v>97</v>
      </c>
      <c r="B57" s="37" t="s">
        <v>98</v>
      </c>
      <c r="C57" s="51">
        <v>0</v>
      </c>
      <c r="D57" s="37"/>
      <c r="E57" s="58"/>
      <c r="F57" s="59">
        <v>0</v>
      </c>
      <c r="G57" s="59"/>
      <c r="H57" s="19"/>
      <c r="L57" s="19"/>
      <c r="M57" s="19"/>
    </row>
    <row r="58" spans="1:13" ht="15.75" x14ac:dyDescent="0.25">
      <c r="A58" s="37" t="s">
        <v>99</v>
      </c>
      <c r="B58" s="60" t="s">
        <v>100</v>
      </c>
      <c r="C58" s="58">
        <v>42888.119048149507</v>
      </c>
      <c r="D58" s="58"/>
      <c r="E58" s="58"/>
      <c r="F58" s="61">
        <v>1</v>
      </c>
      <c r="G58" s="59"/>
      <c r="H58" s="19"/>
      <c r="L58" s="19"/>
      <c r="M58" s="19"/>
    </row>
    <row r="59" spans="1:13" ht="15.75" hidden="1" outlineLevel="1" x14ac:dyDescent="0.25">
      <c r="A59" s="37" t="s">
        <v>101</v>
      </c>
      <c r="B59" s="62" t="s">
        <v>102</v>
      </c>
      <c r="C59" s="37"/>
      <c r="D59" s="37"/>
      <c r="E59" s="58"/>
      <c r="F59" s="59">
        <v>0</v>
      </c>
      <c r="G59" s="59"/>
      <c r="H59" s="19"/>
      <c r="L59" s="19"/>
      <c r="M59" s="19"/>
    </row>
    <row r="60" spans="1:13" ht="15.75" hidden="1" outlineLevel="1" x14ac:dyDescent="0.25">
      <c r="A60" s="37" t="s">
        <v>103</v>
      </c>
      <c r="B60" s="62" t="s">
        <v>102</v>
      </c>
      <c r="C60" s="37"/>
      <c r="D60" s="37"/>
      <c r="E60" s="58"/>
      <c r="F60" s="59">
        <v>0</v>
      </c>
      <c r="G60" s="59"/>
      <c r="H60" s="19"/>
      <c r="L60" s="19"/>
      <c r="M60" s="19"/>
    </row>
    <row r="61" spans="1:13" ht="15.75" hidden="1" outlineLevel="1" x14ac:dyDescent="0.25">
      <c r="A61" s="37" t="s">
        <v>104</v>
      </c>
      <c r="B61" s="62" t="s">
        <v>102</v>
      </c>
      <c r="C61" s="37"/>
      <c r="D61" s="37"/>
      <c r="E61" s="58"/>
      <c r="F61" s="59">
        <v>0</v>
      </c>
      <c r="G61" s="59"/>
      <c r="H61" s="19"/>
      <c r="L61" s="19"/>
      <c r="M61" s="19"/>
    </row>
    <row r="62" spans="1:13" ht="15.75" hidden="1" outlineLevel="1" x14ac:dyDescent="0.25">
      <c r="A62" s="37" t="s">
        <v>105</v>
      </c>
      <c r="B62" s="62" t="s">
        <v>102</v>
      </c>
      <c r="C62" s="37"/>
      <c r="D62" s="37"/>
      <c r="E62" s="58"/>
      <c r="F62" s="59">
        <v>0</v>
      </c>
      <c r="G62" s="59"/>
      <c r="H62" s="19"/>
      <c r="L62" s="19"/>
      <c r="M62" s="19"/>
    </row>
    <row r="63" spans="1:13" ht="15.75" hidden="1" outlineLevel="1" x14ac:dyDescent="0.25">
      <c r="A63" s="37" t="s">
        <v>106</v>
      </c>
      <c r="B63" s="62" t="s">
        <v>102</v>
      </c>
      <c r="C63" s="37"/>
      <c r="D63" s="37"/>
      <c r="E63" s="58"/>
      <c r="F63" s="59">
        <v>0</v>
      </c>
      <c r="G63" s="59"/>
      <c r="H63" s="19"/>
      <c r="L63" s="19"/>
      <c r="M63" s="19"/>
    </row>
    <row r="64" spans="1:13" ht="15.75" hidden="1" outlineLevel="1" x14ac:dyDescent="0.25">
      <c r="A64" s="37" t="s">
        <v>107</v>
      </c>
      <c r="B64" s="62" t="s">
        <v>102</v>
      </c>
      <c r="C64" s="63"/>
      <c r="D64" s="63"/>
      <c r="E64" s="63"/>
      <c r="F64" s="59">
        <v>0</v>
      </c>
      <c r="G64" s="64"/>
      <c r="H64" s="19"/>
      <c r="L64" s="19"/>
      <c r="M64" s="19"/>
    </row>
    <row r="65" spans="1:13" ht="15" customHeight="1" collapsed="1" x14ac:dyDescent="0.25">
      <c r="A65" s="47"/>
      <c r="B65" s="48" t="s">
        <v>108</v>
      </c>
      <c r="C65" s="53" t="s">
        <v>109</v>
      </c>
      <c r="D65" s="53" t="s">
        <v>110</v>
      </c>
      <c r="E65" s="49"/>
      <c r="F65" s="50" t="s">
        <v>111</v>
      </c>
      <c r="G65" s="50" t="s">
        <v>112</v>
      </c>
      <c r="H65" s="19"/>
      <c r="L65" s="19"/>
      <c r="M65" s="19"/>
    </row>
    <row r="66" spans="1:13" ht="15.75" x14ac:dyDescent="0.25">
      <c r="A66" s="37" t="s">
        <v>113</v>
      </c>
      <c r="B66" s="45" t="s">
        <v>114</v>
      </c>
      <c r="C66" s="65">
        <v>2.4543347563617348</v>
      </c>
      <c r="D66" s="37" t="s">
        <v>115</v>
      </c>
      <c r="E66" s="38"/>
      <c r="F66" s="66"/>
      <c r="G66" s="37"/>
      <c r="H66" s="19"/>
      <c r="L66" s="19"/>
      <c r="M66" s="19"/>
    </row>
    <row r="67" spans="1:13" ht="15.75" x14ac:dyDescent="0.25">
      <c r="A67" s="37"/>
      <c r="B67" s="45" t="s">
        <v>116</v>
      </c>
      <c r="C67" s="67"/>
      <c r="D67" s="37"/>
      <c r="E67" s="38"/>
      <c r="F67" s="66"/>
      <c r="G67" s="37"/>
      <c r="H67" s="19"/>
      <c r="L67" s="19"/>
      <c r="M67" s="19"/>
    </row>
    <row r="68" spans="1:13" ht="15.75" x14ac:dyDescent="0.25">
      <c r="A68" s="37"/>
      <c r="B68" s="45" t="s">
        <v>117</v>
      </c>
      <c r="C68" s="68"/>
      <c r="D68" s="38"/>
      <c r="E68" s="38"/>
      <c r="F68" s="69"/>
      <c r="G68" s="38"/>
      <c r="H68" s="19"/>
      <c r="L68" s="19"/>
      <c r="M68" s="19"/>
    </row>
    <row r="69" spans="1:13" ht="15.75" x14ac:dyDescent="0.25">
      <c r="A69" s="37"/>
      <c r="B69" s="45" t="s">
        <v>118</v>
      </c>
      <c r="C69" s="67"/>
      <c r="D69" s="37"/>
      <c r="E69" s="38"/>
      <c r="F69" s="69"/>
      <c r="G69" s="37"/>
      <c r="H69" s="19"/>
      <c r="L69" s="19"/>
      <c r="M69" s="19"/>
    </row>
    <row r="70" spans="1:13" ht="15.75" x14ac:dyDescent="0.25">
      <c r="A70" s="37" t="s">
        <v>119</v>
      </c>
      <c r="B70" s="45" t="s">
        <v>120</v>
      </c>
      <c r="C70" s="51">
        <v>7500.8015086600344</v>
      </c>
      <c r="D70" s="67" t="s">
        <v>115</v>
      </c>
      <c r="E70" s="70"/>
      <c r="F70" s="59">
        <v>0.17489229360324637</v>
      </c>
      <c r="G70" s="67" t="s">
        <v>115</v>
      </c>
      <c r="H70" s="19"/>
      <c r="L70" s="19"/>
      <c r="M70" s="19"/>
    </row>
    <row r="71" spans="1:13" ht="15.75" x14ac:dyDescent="0.25">
      <c r="A71" s="37" t="s">
        <v>121</v>
      </c>
      <c r="B71" s="45" t="s">
        <v>122</v>
      </c>
      <c r="C71" s="51">
        <v>9310.5257722000151</v>
      </c>
      <c r="D71" s="67" t="s">
        <v>115</v>
      </c>
      <c r="E71" s="70"/>
      <c r="F71" s="59">
        <v>0.21708869446447843</v>
      </c>
      <c r="G71" s="67" t="s">
        <v>115</v>
      </c>
      <c r="H71" s="19"/>
      <c r="L71" s="19"/>
      <c r="M71" s="19"/>
    </row>
    <row r="72" spans="1:13" ht="15.75" x14ac:dyDescent="0.25">
      <c r="A72" s="37" t="s">
        <v>123</v>
      </c>
      <c r="B72" s="45" t="s">
        <v>124</v>
      </c>
      <c r="C72" s="51">
        <v>8321.3480327499819</v>
      </c>
      <c r="D72" s="67" t="s">
        <v>115</v>
      </c>
      <c r="E72" s="70"/>
      <c r="F72" s="59">
        <v>0.19402455079477135</v>
      </c>
      <c r="G72" s="67" t="s">
        <v>115</v>
      </c>
      <c r="H72" s="19"/>
      <c r="L72" s="19"/>
      <c r="M72" s="19"/>
    </row>
    <row r="73" spans="1:13" ht="15.75" x14ac:dyDescent="0.25">
      <c r="A73" s="37" t="s">
        <v>125</v>
      </c>
      <c r="B73" s="45" t="s">
        <v>126</v>
      </c>
      <c r="C73" s="51">
        <v>10768.576867629974</v>
      </c>
      <c r="D73" s="67" t="s">
        <v>115</v>
      </c>
      <c r="E73" s="70"/>
      <c r="F73" s="59">
        <v>0.25108531468913836</v>
      </c>
      <c r="G73" s="67" t="s">
        <v>115</v>
      </c>
      <c r="H73" s="19"/>
      <c r="L73" s="19"/>
      <c r="M73" s="19"/>
    </row>
    <row r="74" spans="1:13" ht="15.75" x14ac:dyDescent="0.25">
      <c r="A74" s="37" t="s">
        <v>127</v>
      </c>
      <c r="B74" s="45" t="s">
        <v>128</v>
      </c>
      <c r="C74" s="51">
        <v>6497.928008230002</v>
      </c>
      <c r="D74" s="67" t="s">
        <v>115</v>
      </c>
      <c r="E74" s="70"/>
      <c r="F74" s="59">
        <v>0.15150881298699184</v>
      </c>
      <c r="G74" s="67" t="s">
        <v>115</v>
      </c>
      <c r="H74" s="19"/>
      <c r="L74" s="19"/>
      <c r="M74" s="19"/>
    </row>
    <row r="75" spans="1:13" ht="15.75" x14ac:dyDescent="0.25">
      <c r="A75" s="37" t="s">
        <v>129</v>
      </c>
      <c r="B75" s="45" t="s">
        <v>130</v>
      </c>
      <c r="C75" s="51">
        <v>487.32051492000033</v>
      </c>
      <c r="D75" s="67" t="s">
        <v>115</v>
      </c>
      <c r="E75" s="70"/>
      <c r="F75" s="59">
        <v>1.1362599380329342E-2</v>
      </c>
      <c r="G75" s="67" t="s">
        <v>115</v>
      </c>
      <c r="H75" s="19"/>
      <c r="L75" s="19"/>
      <c r="M75" s="19"/>
    </row>
    <row r="76" spans="1:13" ht="15.75" x14ac:dyDescent="0.25">
      <c r="A76" s="37" t="s">
        <v>131</v>
      </c>
      <c r="B76" s="45" t="s">
        <v>132</v>
      </c>
      <c r="C76" s="51">
        <v>1.6183437599999997</v>
      </c>
      <c r="D76" s="67" t="s">
        <v>115</v>
      </c>
      <c r="E76" s="70"/>
      <c r="F76" s="59">
        <v>3.7734081044288822E-5</v>
      </c>
      <c r="G76" s="67" t="s">
        <v>115</v>
      </c>
      <c r="H76" s="19"/>
      <c r="L76" s="19"/>
      <c r="M76" s="19"/>
    </row>
    <row r="77" spans="1:13" ht="15.75" x14ac:dyDescent="0.25">
      <c r="A77" s="37" t="s">
        <v>133</v>
      </c>
      <c r="B77" s="60" t="s">
        <v>100</v>
      </c>
      <c r="C77" s="58">
        <v>42888.119048150009</v>
      </c>
      <c r="D77" s="67" t="s">
        <v>115</v>
      </c>
      <c r="E77" s="45"/>
      <c r="F77" s="61">
        <v>1</v>
      </c>
      <c r="G77" s="67" t="s">
        <v>115</v>
      </c>
      <c r="H77" s="19"/>
      <c r="L77" s="19"/>
      <c r="M77" s="19"/>
    </row>
    <row r="78" spans="1:13" ht="10.15" hidden="1" customHeight="1" outlineLevel="1" x14ac:dyDescent="0.25">
      <c r="A78" s="37" t="s">
        <v>134</v>
      </c>
      <c r="B78" s="71" t="s">
        <v>135</v>
      </c>
      <c r="C78" s="58"/>
      <c r="D78" s="58"/>
      <c r="E78" s="45"/>
      <c r="F78" s="59">
        <v>0</v>
      </c>
      <c r="G78" s="59" t="e">
        <v>#VALUE!</v>
      </c>
      <c r="H78" s="19"/>
      <c r="L78" s="19"/>
      <c r="M78" s="19"/>
    </row>
    <row r="79" spans="1:13" ht="10.15" hidden="1" customHeight="1" outlineLevel="1" x14ac:dyDescent="0.25">
      <c r="A79" s="37" t="s">
        <v>136</v>
      </c>
      <c r="B79" s="71" t="s">
        <v>137</v>
      </c>
      <c r="C79" s="58"/>
      <c r="D79" s="58"/>
      <c r="E79" s="45"/>
      <c r="F79" s="59">
        <v>0</v>
      </c>
      <c r="G79" s="59" t="e">
        <v>#VALUE!</v>
      </c>
      <c r="H79" s="19"/>
      <c r="L79" s="19"/>
      <c r="M79" s="19"/>
    </row>
    <row r="80" spans="1:13" ht="10.15" hidden="1" customHeight="1" outlineLevel="1" x14ac:dyDescent="0.25">
      <c r="A80" s="37" t="s">
        <v>138</v>
      </c>
      <c r="B80" s="71" t="s">
        <v>139</v>
      </c>
      <c r="C80" s="58">
        <v>1</v>
      </c>
      <c r="D80" s="58"/>
      <c r="E80" s="45"/>
      <c r="F80" s="59">
        <v>2.3316480698939287E-5</v>
      </c>
      <c r="G80" s="59" t="e">
        <v>#VALUE!</v>
      </c>
      <c r="H80" s="19"/>
      <c r="L80" s="19"/>
      <c r="M80" s="19"/>
    </row>
    <row r="81" spans="1:13" ht="10.15" hidden="1" customHeight="1" outlineLevel="1" x14ac:dyDescent="0.25">
      <c r="A81" s="37" t="s">
        <v>140</v>
      </c>
      <c r="B81" s="71" t="s">
        <v>141</v>
      </c>
      <c r="C81" s="58"/>
      <c r="D81" s="58"/>
      <c r="E81" s="45"/>
      <c r="F81" s="59">
        <v>0</v>
      </c>
      <c r="G81" s="59" t="e">
        <v>#VALUE!</v>
      </c>
      <c r="H81" s="19"/>
      <c r="L81" s="19"/>
      <c r="M81" s="19"/>
    </row>
    <row r="82" spans="1:13" ht="10.15" hidden="1" customHeight="1" outlineLevel="1" x14ac:dyDescent="0.25">
      <c r="A82" s="37" t="s">
        <v>142</v>
      </c>
      <c r="B82" s="71" t="s">
        <v>143</v>
      </c>
      <c r="C82" s="58"/>
      <c r="D82" s="58"/>
      <c r="E82" s="45"/>
      <c r="F82" s="59">
        <v>0</v>
      </c>
      <c r="G82" s="59" t="e">
        <v>#VALUE!</v>
      </c>
      <c r="H82" s="19"/>
      <c r="L82" s="19"/>
      <c r="M82" s="19"/>
    </row>
    <row r="83" spans="1:13" ht="10.15" hidden="1" customHeight="1" outlineLevel="1" x14ac:dyDescent="0.25">
      <c r="A83" s="37" t="s">
        <v>144</v>
      </c>
      <c r="B83" s="71"/>
      <c r="C83" s="58"/>
      <c r="D83" s="58"/>
      <c r="E83" s="45"/>
      <c r="F83" s="59"/>
      <c r="G83" s="59"/>
      <c r="H83" s="19"/>
      <c r="L83" s="19"/>
      <c r="M83" s="19"/>
    </row>
    <row r="84" spans="1:13" ht="10.15" hidden="1" customHeight="1" outlineLevel="1" x14ac:dyDescent="0.25">
      <c r="A84" s="37" t="s">
        <v>145</v>
      </c>
      <c r="B84" s="71"/>
      <c r="C84" s="58"/>
      <c r="D84" s="58"/>
      <c r="E84" s="45"/>
      <c r="F84" s="59"/>
      <c r="G84" s="59"/>
      <c r="H84" s="19"/>
      <c r="L84" s="19"/>
      <c r="M84" s="19"/>
    </row>
    <row r="85" spans="1:13" ht="10.15" hidden="1" customHeight="1" outlineLevel="1" x14ac:dyDescent="0.25">
      <c r="A85" s="37" t="s">
        <v>146</v>
      </c>
      <c r="B85" s="71"/>
      <c r="C85" s="58"/>
      <c r="D85" s="58"/>
      <c r="E85" s="45"/>
      <c r="F85" s="59"/>
      <c r="G85" s="59"/>
      <c r="H85" s="19"/>
      <c r="L85" s="19"/>
      <c r="M85" s="19"/>
    </row>
    <row r="86" spans="1:13" ht="10.15" hidden="1" customHeight="1" outlineLevel="1" x14ac:dyDescent="0.25">
      <c r="A86" s="37" t="s">
        <v>147</v>
      </c>
      <c r="B86" s="72"/>
      <c r="C86" s="58"/>
      <c r="D86" s="58"/>
      <c r="E86" s="45"/>
      <c r="F86" s="59">
        <v>0</v>
      </c>
      <c r="G86" s="59" t="e">
        <v>#VALUE!</v>
      </c>
      <c r="H86" s="19"/>
      <c r="L86" s="19"/>
      <c r="M86" s="19"/>
    </row>
    <row r="87" spans="1:13" ht="10.15" hidden="1" customHeight="1" outlineLevel="1" x14ac:dyDescent="0.25">
      <c r="A87" s="37" t="s">
        <v>148</v>
      </c>
      <c r="B87" s="71"/>
      <c r="C87" s="58"/>
      <c r="D87" s="58"/>
      <c r="E87" s="45"/>
      <c r="F87" s="59">
        <v>0</v>
      </c>
      <c r="G87" s="59" t="e">
        <v>#VALUE!</v>
      </c>
      <c r="H87" s="19"/>
      <c r="L87" s="19"/>
      <c r="M87" s="19"/>
    </row>
    <row r="88" spans="1:13" ht="15" customHeight="1" collapsed="1" x14ac:dyDescent="0.25">
      <c r="A88" s="47"/>
      <c r="B88" s="48" t="s">
        <v>149</v>
      </c>
      <c r="C88" s="53" t="s">
        <v>150</v>
      </c>
      <c r="D88" s="53" t="s">
        <v>151</v>
      </c>
      <c r="E88" s="49"/>
      <c r="F88" s="50" t="s">
        <v>152</v>
      </c>
      <c r="G88" s="47" t="s">
        <v>153</v>
      </c>
      <c r="H88" s="19"/>
      <c r="L88" s="19"/>
      <c r="M88" s="19"/>
    </row>
    <row r="89" spans="1:13" ht="15.75" x14ac:dyDescent="0.25">
      <c r="A89" s="37" t="s">
        <v>154</v>
      </c>
      <c r="B89" s="45" t="s">
        <v>155</v>
      </c>
      <c r="C89" s="73">
        <v>3.274415382176334</v>
      </c>
      <c r="D89" s="73">
        <v>4.2750723213779862</v>
      </c>
      <c r="E89" s="38"/>
      <c r="F89" s="66"/>
      <c r="G89" s="69"/>
      <c r="H89" s="19"/>
      <c r="L89" s="19"/>
      <c r="M89" s="19"/>
    </row>
    <row r="90" spans="1:13" ht="15.75" x14ac:dyDescent="0.25">
      <c r="A90" s="37"/>
      <c r="B90" s="45"/>
      <c r="C90" s="37"/>
      <c r="D90" s="37"/>
      <c r="E90" s="38"/>
      <c r="F90" s="66"/>
      <c r="G90" s="69"/>
      <c r="H90" s="19"/>
      <c r="L90" s="19"/>
      <c r="M90" s="19"/>
    </row>
    <row r="91" spans="1:13" ht="15.75" x14ac:dyDescent="0.25">
      <c r="A91" s="37"/>
      <c r="B91" s="45" t="s">
        <v>156</v>
      </c>
      <c r="C91" s="38"/>
      <c r="D91" s="38"/>
      <c r="E91" s="38"/>
      <c r="F91" s="69"/>
      <c r="G91" s="69"/>
      <c r="H91" s="19"/>
      <c r="L91" s="19"/>
      <c r="M91" s="19"/>
    </row>
    <row r="92" spans="1:13" ht="15.75" x14ac:dyDescent="0.25">
      <c r="A92" s="37" t="s">
        <v>157</v>
      </c>
      <c r="B92" s="45" t="s">
        <v>118</v>
      </c>
      <c r="C92" s="37"/>
      <c r="D92" s="37"/>
      <c r="E92" s="38"/>
      <c r="F92" s="69"/>
      <c r="G92" s="69"/>
      <c r="H92" s="19"/>
      <c r="L92" s="19"/>
      <c r="M92" s="19"/>
    </row>
    <row r="93" spans="1:13" ht="15.75" x14ac:dyDescent="0.25">
      <c r="A93" s="37" t="s">
        <v>158</v>
      </c>
      <c r="B93" s="45" t="s">
        <v>120</v>
      </c>
      <c r="C93" s="74">
        <v>2548.4</v>
      </c>
      <c r="D93" s="74">
        <v>0</v>
      </c>
      <c r="E93" s="70"/>
      <c r="F93" s="59">
        <v>8.8689283184788817E-2</v>
      </c>
      <c r="G93" s="59">
        <v>0</v>
      </c>
      <c r="H93" s="19"/>
      <c r="L93" s="19"/>
      <c r="M93" s="19"/>
    </row>
    <row r="94" spans="1:13" ht="15.75" x14ac:dyDescent="0.25">
      <c r="A94" s="37" t="s">
        <v>159</v>
      </c>
      <c r="B94" s="45" t="s">
        <v>122</v>
      </c>
      <c r="C94" s="74">
        <v>3346.1640000000002</v>
      </c>
      <c r="D94" s="74">
        <v>2548.4</v>
      </c>
      <c r="E94" s="70"/>
      <c r="F94" s="59">
        <v>0.11645302408520863</v>
      </c>
      <c r="G94" s="59">
        <v>8.8689283184788817E-2</v>
      </c>
      <c r="H94" s="19"/>
      <c r="L94" s="19"/>
      <c r="M94" s="19"/>
    </row>
    <row r="95" spans="1:13" ht="15.75" x14ac:dyDescent="0.25">
      <c r="A95" s="37" t="s">
        <v>160</v>
      </c>
      <c r="B95" s="45" t="s">
        <v>124</v>
      </c>
      <c r="C95" s="74">
        <v>6841.48</v>
      </c>
      <c r="D95" s="74">
        <v>3346.1640000000002</v>
      </c>
      <c r="E95" s="70"/>
      <c r="F95" s="59">
        <v>0.23809682825422573</v>
      </c>
      <c r="G95" s="59">
        <v>0.11645302408520863</v>
      </c>
      <c r="H95" s="19"/>
      <c r="L95" s="19"/>
      <c r="M95" s="19"/>
    </row>
    <row r="96" spans="1:13" ht="15.75" x14ac:dyDescent="0.25">
      <c r="A96" s="37" t="s">
        <v>161</v>
      </c>
      <c r="B96" s="45" t="s">
        <v>126</v>
      </c>
      <c r="C96" s="74">
        <v>6968.625</v>
      </c>
      <c r="D96" s="74">
        <v>6841.48</v>
      </c>
      <c r="E96" s="70"/>
      <c r="F96" s="59">
        <v>0.24252172187788373</v>
      </c>
      <c r="G96" s="59">
        <v>0.23809682825422573</v>
      </c>
      <c r="H96" s="19"/>
      <c r="L96" s="19"/>
      <c r="M96" s="19"/>
    </row>
    <row r="97" spans="1:13" ht="15.75" x14ac:dyDescent="0.25">
      <c r="A97" s="37" t="s">
        <v>162</v>
      </c>
      <c r="B97" s="45" t="s">
        <v>128</v>
      </c>
      <c r="C97" s="74">
        <v>5793.0550949999997</v>
      </c>
      <c r="D97" s="74">
        <v>6968.625</v>
      </c>
      <c r="E97" s="70"/>
      <c r="F97" s="59">
        <v>0.20160959968040285</v>
      </c>
      <c r="G97" s="59">
        <v>0.24252172187788373</v>
      </c>
      <c r="H97" s="19"/>
      <c r="L97" s="19"/>
      <c r="M97" s="19"/>
    </row>
    <row r="98" spans="1:13" ht="15.75" x14ac:dyDescent="0.25">
      <c r="A98" s="37" t="s">
        <v>163</v>
      </c>
      <c r="B98" s="45" t="s">
        <v>130</v>
      </c>
      <c r="C98" s="74">
        <v>3236.3</v>
      </c>
      <c r="D98" s="74">
        <v>9029.3550950000008</v>
      </c>
      <c r="E98" s="70"/>
      <c r="F98" s="59">
        <v>0.11262954291749021</v>
      </c>
      <c r="G98" s="59">
        <v>0.3142391425978931</v>
      </c>
      <c r="H98" s="19"/>
      <c r="L98" s="19"/>
      <c r="M98" s="19"/>
    </row>
    <row r="99" spans="1:13" ht="15.75" x14ac:dyDescent="0.25">
      <c r="A99" s="37" t="s">
        <v>164</v>
      </c>
      <c r="B99" s="45" t="s">
        <v>132</v>
      </c>
      <c r="C99" s="74">
        <v>0</v>
      </c>
      <c r="D99" s="37">
        <v>0</v>
      </c>
      <c r="E99" s="70"/>
      <c r="F99" s="59">
        <v>0</v>
      </c>
      <c r="G99" s="59">
        <v>0</v>
      </c>
      <c r="H99" s="19"/>
      <c r="L99" s="19"/>
      <c r="M99" s="19"/>
    </row>
    <row r="100" spans="1:13" ht="15.75" x14ac:dyDescent="0.25">
      <c r="A100" s="37" t="s">
        <v>165</v>
      </c>
      <c r="B100" s="60" t="s">
        <v>100</v>
      </c>
      <c r="C100" s="58">
        <v>28734.024095000001</v>
      </c>
      <c r="D100" s="58">
        <v>28734.024095000001</v>
      </c>
      <c r="E100" s="45"/>
      <c r="F100" s="61">
        <v>0.99999999999999989</v>
      </c>
      <c r="G100" s="61">
        <v>1</v>
      </c>
      <c r="H100" s="19"/>
      <c r="L100" s="19"/>
      <c r="M100" s="19"/>
    </row>
    <row r="101" spans="1:13" ht="15.75" hidden="1" outlineLevel="1" x14ac:dyDescent="0.25">
      <c r="A101" s="37" t="s">
        <v>166</v>
      </c>
      <c r="B101" s="71" t="s">
        <v>135</v>
      </c>
      <c r="C101" s="58"/>
      <c r="D101" s="58"/>
      <c r="E101" s="45"/>
      <c r="F101" s="59">
        <v>0</v>
      </c>
      <c r="G101" s="59">
        <v>0</v>
      </c>
      <c r="H101" s="19"/>
      <c r="L101" s="19"/>
      <c r="M101" s="19"/>
    </row>
    <row r="102" spans="1:13" ht="15.75" hidden="1" outlineLevel="1" x14ac:dyDescent="0.25">
      <c r="A102" s="37" t="s">
        <v>167</v>
      </c>
      <c r="B102" s="71" t="s">
        <v>137</v>
      </c>
      <c r="C102" s="58"/>
      <c r="D102" s="58"/>
      <c r="E102" s="45"/>
      <c r="F102" s="59">
        <v>0</v>
      </c>
      <c r="G102" s="59">
        <v>0</v>
      </c>
      <c r="H102" s="19"/>
      <c r="L102" s="19"/>
      <c r="M102" s="19"/>
    </row>
    <row r="103" spans="1:13" ht="15.75" hidden="1" outlineLevel="1" x14ac:dyDescent="0.25">
      <c r="A103" s="37" t="s">
        <v>168</v>
      </c>
      <c r="B103" s="71" t="s">
        <v>139</v>
      </c>
      <c r="C103" s="58"/>
      <c r="D103" s="58"/>
      <c r="E103" s="45"/>
      <c r="F103" s="59">
        <v>0</v>
      </c>
      <c r="G103" s="59">
        <v>0</v>
      </c>
      <c r="H103" s="19"/>
      <c r="L103" s="19"/>
      <c r="M103" s="19"/>
    </row>
    <row r="104" spans="1:13" ht="15.75" hidden="1" outlineLevel="1" x14ac:dyDescent="0.25">
      <c r="A104" s="37" t="s">
        <v>169</v>
      </c>
      <c r="B104" s="71" t="s">
        <v>141</v>
      </c>
      <c r="C104" s="58"/>
      <c r="D104" s="58"/>
      <c r="E104" s="45"/>
      <c r="F104" s="59">
        <v>0</v>
      </c>
      <c r="G104" s="59">
        <v>0</v>
      </c>
      <c r="H104" s="19"/>
      <c r="L104" s="19"/>
      <c r="M104" s="19"/>
    </row>
    <row r="105" spans="1:13" ht="15.75" hidden="1" outlineLevel="1" x14ac:dyDescent="0.25">
      <c r="A105" s="37" t="s">
        <v>170</v>
      </c>
      <c r="B105" s="71" t="s">
        <v>143</v>
      </c>
      <c r="C105" s="58"/>
      <c r="D105" s="58"/>
      <c r="E105" s="45"/>
      <c r="F105" s="59">
        <v>0</v>
      </c>
      <c r="G105" s="59">
        <v>0</v>
      </c>
      <c r="H105" s="19"/>
      <c r="L105" s="19"/>
      <c r="M105" s="19"/>
    </row>
    <row r="106" spans="1:13" ht="15.75" hidden="1" outlineLevel="1" x14ac:dyDescent="0.25">
      <c r="A106" s="37" t="s">
        <v>171</v>
      </c>
      <c r="B106" s="71"/>
      <c r="C106" s="58"/>
      <c r="D106" s="58"/>
      <c r="E106" s="45"/>
      <c r="F106" s="59"/>
      <c r="G106" s="59"/>
      <c r="H106" s="19"/>
      <c r="L106" s="19"/>
      <c r="M106" s="19"/>
    </row>
    <row r="107" spans="1:13" ht="15.75" hidden="1" outlineLevel="1" x14ac:dyDescent="0.25">
      <c r="A107" s="37" t="s">
        <v>172</v>
      </c>
      <c r="B107" s="71"/>
      <c r="C107" s="58"/>
      <c r="D107" s="58"/>
      <c r="E107" s="45"/>
      <c r="F107" s="59"/>
      <c r="G107" s="59"/>
      <c r="H107" s="19"/>
      <c r="L107" s="19"/>
      <c r="M107" s="19"/>
    </row>
    <row r="108" spans="1:13" ht="15.75" hidden="1" outlineLevel="1" x14ac:dyDescent="0.25">
      <c r="A108" s="37" t="s">
        <v>173</v>
      </c>
      <c r="B108" s="72"/>
      <c r="C108" s="58"/>
      <c r="D108" s="58"/>
      <c r="E108" s="45"/>
      <c r="F108" s="59">
        <v>0</v>
      </c>
      <c r="G108" s="59">
        <v>0</v>
      </c>
      <c r="H108" s="19"/>
      <c r="L108" s="19"/>
      <c r="M108" s="19"/>
    </row>
    <row r="109" spans="1:13" ht="15.75" hidden="1" outlineLevel="1" x14ac:dyDescent="0.25">
      <c r="A109" s="37" t="s">
        <v>174</v>
      </c>
      <c r="B109" s="71"/>
      <c r="C109" s="58"/>
      <c r="D109" s="58"/>
      <c r="E109" s="45"/>
      <c r="F109" s="59">
        <v>0</v>
      </c>
      <c r="G109" s="59">
        <v>0</v>
      </c>
      <c r="H109" s="19"/>
      <c r="L109" s="19"/>
      <c r="M109" s="19"/>
    </row>
    <row r="110" spans="1:13" ht="15.75" hidden="1" outlineLevel="1" x14ac:dyDescent="0.25">
      <c r="A110" s="37" t="s">
        <v>175</v>
      </c>
      <c r="B110" s="71"/>
      <c r="C110" s="58"/>
      <c r="D110" s="58"/>
      <c r="E110" s="45"/>
      <c r="F110" s="59">
        <v>0</v>
      </c>
      <c r="G110" s="59">
        <v>0</v>
      </c>
      <c r="H110" s="19"/>
      <c r="L110" s="19"/>
      <c r="M110" s="19"/>
    </row>
    <row r="111" spans="1:13" ht="15" customHeight="1" collapsed="1" x14ac:dyDescent="0.25">
      <c r="A111" s="47"/>
      <c r="B111" s="48" t="s">
        <v>176</v>
      </c>
      <c r="C111" s="50" t="s">
        <v>177</v>
      </c>
      <c r="D111" s="50" t="s">
        <v>178</v>
      </c>
      <c r="E111" s="49"/>
      <c r="F111" s="50" t="s">
        <v>179</v>
      </c>
      <c r="G111" s="50" t="s">
        <v>180</v>
      </c>
      <c r="H111" s="19"/>
      <c r="I111" s="76"/>
      <c r="L111" s="19"/>
      <c r="M111" s="19"/>
    </row>
    <row r="112" spans="1:13" s="19" customFormat="1" ht="15.75" x14ac:dyDescent="0.25">
      <c r="A112" s="37" t="s">
        <v>181</v>
      </c>
      <c r="B112" s="45" t="s">
        <v>182</v>
      </c>
      <c r="C112" s="37">
        <v>0</v>
      </c>
      <c r="D112" s="37" t="s">
        <v>115</v>
      </c>
      <c r="E112" s="59"/>
      <c r="F112" s="59">
        <v>0</v>
      </c>
      <c r="G112" s="59" t="s">
        <v>115</v>
      </c>
      <c r="I112" s="22"/>
      <c r="J112" s="22"/>
      <c r="K112" s="22"/>
    </row>
    <row r="113" spans="1:13" s="19" customFormat="1" ht="15.75" x14ac:dyDescent="0.25">
      <c r="A113" s="37" t="s">
        <v>183</v>
      </c>
      <c r="B113" s="45" t="s">
        <v>184</v>
      </c>
      <c r="C113" s="37">
        <v>0</v>
      </c>
      <c r="D113" s="37" t="s">
        <v>115</v>
      </c>
      <c r="E113" s="59"/>
      <c r="F113" s="59">
        <v>0</v>
      </c>
      <c r="G113" s="59" t="s">
        <v>115</v>
      </c>
      <c r="I113" s="22"/>
      <c r="J113" s="22"/>
      <c r="K113" s="22"/>
    </row>
    <row r="114" spans="1:13" s="19" customFormat="1" ht="15.75" x14ac:dyDescent="0.25">
      <c r="A114" s="37" t="s">
        <v>185</v>
      </c>
      <c r="B114" s="45" t="s">
        <v>186</v>
      </c>
      <c r="C114" s="37">
        <v>0</v>
      </c>
      <c r="D114" s="37" t="s">
        <v>115</v>
      </c>
      <c r="E114" s="59"/>
      <c r="F114" s="59">
        <v>0</v>
      </c>
      <c r="G114" s="59" t="s">
        <v>115</v>
      </c>
      <c r="I114" s="22"/>
      <c r="J114" s="22"/>
      <c r="K114" s="22"/>
    </row>
    <row r="115" spans="1:13" s="19" customFormat="1" ht="15.75" x14ac:dyDescent="0.25">
      <c r="A115" s="37" t="s">
        <v>187</v>
      </c>
      <c r="B115" s="45" t="s">
        <v>188</v>
      </c>
      <c r="C115" s="37">
        <v>0</v>
      </c>
      <c r="D115" s="37" t="s">
        <v>115</v>
      </c>
      <c r="E115" s="59"/>
      <c r="F115" s="59">
        <v>0</v>
      </c>
      <c r="G115" s="59" t="s">
        <v>115</v>
      </c>
      <c r="I115" s="22"/>
      <c r="J115" s="22"/>
      <c r="K115" s="22"/>
    </row>
    <row r="116" spans="1:13" s="19" customFormat="1" ht="15.75" x14ac:dyDescent="0.25">
      <c r="A116" s="37" t="s">
        <v>189</v>
      </c>
      <c r="B116" s="45" t="s">
        <v>190</v>
      </c>
      <c r="C116" s="37">
        <v>0</v>
      </c>
      <c r="D116" s="37" t="s">
        <v>115</v>
      </c>
      <c r="E116" s="59"/>
      <c r="F116" s="59">
        <v>0</v>
      </c>
      <c r="G116" s="59" t="s">
        <v>115</v>
      </c>
      <c r="I116" s="22"/>
      <c r="J116" s="22"/>
      <c r="K116" s="22"/>
    </row>
    <row r="117" spans="1:13" s="19" customFormat="1" ht="15.75" x14ac:dyDescent="0.25">
      <c r="A117" s="37" t="s">
        <v>191</v>
      </c>
      <c r="B117" s="45" t="s">
        <v>192</v>
      </c>
      <c r="C117" s="37">
        <v>0</v>
      </c>
      <c r="D117" s="37" t="s">
        <v>115</v>
      </c>
      <c r="E117" s="45"/>
      <c r="F117" s="59">
        <v>0</v>
      </c>
      <c r="G117" s="59" t="s">
        <v>115</v>
      </c>
      <c r="I117" s="22"/>
      <c r="J117" s="22"/>
      <c r="K117" s="22"/>
    </row>
    <row r="118" spans="1:13" ht="15.75" x14ac:dyDescent="0.25">
      <c r="A118" s="37" t="s">
        <v>193</v>
      </c>
      <c r="B118" s="45" t="s">
        <v>194</v>
      </c>
      <c r="C118" s="58">
        <v>42888.119048149507</v>
      </c>
      <c r="D118" s="37" t="s">
        <v>115</v>
      </c>
      <c r="E118" s="45"/>
      <c r="F118" s="59">
        <v>1</v>
      </c>
      <c r="G118" s="59" t="s">
        <v>115</v>
      </c>
      <c r="H118" s="19"/>
      <c r="L118" s="19"/>
      <c r="M118" s="19"/>
    </row>
    <row r="119" spans="1:13" ht="15.75" x14ac:dyDescent="0.25">
      <c r="A119" s="37" t="s">
        <v>195</v>
      </c>
      <c r="B119" s="45" t="s">
        <v>196</v>
      </c>
      <c r="C119" s="37">
        <v>0</v>
      </c>
      <c r="D119" s="37" t="s">
        <v>115</v>
      </c>
      <c r="E119" s="45"/>
      <c r="F119" s="59">
        <v>0</v>
      </c>
      <c r="G119" s="59" t="s">
        <v>115</v>
      </c>
      <c r="H119" s="19"/>
      <c r="L119" s="19"/>
      <c r="M119" s="19"/>
    </row>
    <row r="120" spans="1:13" ht="15.75" x14ac:dyDescent="0.25">
      <c r="A120" s="37" t="s">
        <v>197</v>
      </c>
      <c r="B120" s="45" t="s">
        <v>198</v>
      </c>
      <c r="C120" s="37">
        <v>0</v>
      </c>
      <c r="D120" s="37" t="s">
        <v>115</v>
      </c>
      <c r="E120" s="45"/>
      <c r="F120" s="59">
        <v>0</v>
      </c>
      <c r="G120" s="59" t="s">
        <v>115</v>
      </c>
      <c r="H120" s="19"/>
      <c r="L120" s="19"/>
      <c r="M120" s="19"/>
    </row>
    <row r="121" spans="1:13" ht="15.75" x14ac:dyDescent="0.25">
      <c r="A121" s="37" t="s">
        <v>199</v>
      </c>
      <c r="B121" s="45" t="s">
        <v>200</v>
      </c>
      <c r="C121" s="37">
        <v>0</v>
      </c>
      <c r="D121" s="37" t="s">
        <v>115</v>
      </c>
      <c r="E121" s="45"/>
      <c r="F121" s="59">
        <v>0</v>
      </c>
      <c r="G121" s="59" t="s">
        <v>115</v>
      </c>
      <c r="H121" s="19"/>
      <c r="L121" s="19"/>
      <c r="M121" s="19"/>
    </row>
    <row r="122" spans="1:13" ht="15.75" x14ac:dyDescent="0.25">
      <c r="A122" s="37" t="s">
        <v>201</v>
      </c>
      <c r="B122" s="45" t="s">
        <v>202</v>
      </c>
      <c r="C122" s="37">
        <v>0</v>
      </c>
      <c r="D122" s="37" t="s">
        <v>115</v>
      </c>
      <c r="E122" s="45"/>
      <c r="F122" s="59">
        <v>0</v>
      </c>
      <c r="G122" s="59" t="s">
        <v>115</v>
      </c>
      <c r="H122" s="19"/>
      <c r="L122" s="19"/>
      <c r="M122" s="19"/>
    </row>
    <row r="123" spans="1:13" ht="15.75" x14ac:dyDescent="0.25">
      <c r="A123" s="37" t="s">
        <v>203</v>
      </c>
      <c r="B123" s="45" t="s">
        <v>204</v>
      </c>
      <c r="C123" s="37">
        <v>0</v>
      </c>
      <c r="D123" s="37" t="s">
        <v>115</v>
      </c>
      <c r="E123" s="45"/>
      <c r="F123" s="59">
        <v>0</v>
      </c>
      <c r="G123" s="59" t="s">
        <v>115</v>
      </c>
      <c r="H123" s="19"/>
      <c r="L123" s="19"/>
      <c r="M123" s="19"/>
    </row>
    <row r="124" spans="1:13" ht="15.75" x14ac:dyDescent="0.25">
      <c r="A124" s="37" t="s">
        <v>205</v>
      </c>
      <c r="B124" s="45" t="s">
        <v>206</v>
      </c>
      <c r="C124" s="37">
        <v>0</v>
      </c>
      <c r="D124" s="37" t="s">
        <v>115</v>
      </c>
      <c r="E124" s="45"/>
      <c r="F124" s="59">
        <v>0</v>
      </c>
      <c r="G124" s="59" t="s">
        <v>115</v>
      </c>
      <c r="H124" s="19"/>
      <c r="L124" s="19"/>
      <c r="M124" s="19"/>
    </row>
    <row r="125" spans="1:13" ht="15.75" x14ac:dyDescent="0.25">
      <c r="A125" s="37" t="s">
        <v>207</v>
      </c>
      <c r="B125" s="45" t="s">
        <v>208</v>
      </c>
      <c r="C125" s="37">
        <v>0</v>
      </c>
      <c r="D125" s="37" t="s">
        <v>115</v>
      </c>
      <c r="E125" s="45"/>
      <c r="F125" s="59">
        <v>0</v>
      </c>
      <c r="G125" s="59" t="s">
        <v>115</v>
      </c>
      <c r="H125" s="19"/>
      <c r="L125" s="19"/>
      <c r="M125" s="19"/>
    </row>
    <row r="126" spans="1:13" ht="15.75" x14ac:dyDescent="0.25">
      <c r="A126" s="37" t="s">
        <v>209</v>
      </c>
      <c r="B126" s="45" t="s">
        <v>98</v>
      </c>
      <c r="C126" s="37">
        <v>0</v>
      </c>
      <c r="D126" s="37" t="s">
        <v>115</v>
      </c>
      <c r="E126" s="45"/>
      <c r="F126" s="59">
        <v>0</v>
      </c>
      <c r="G126" s="59" t="s">
        <v>115</v>
      </c>
      <c r="H126" s="19"/>
      <c r="L126" s="19"/>
      <c r="M126" s="19"/>
    </row>
    <row r="127" spans="1:13" ht="15.75" x14ac:dyDescent="0.25">
      <c r="A127" s="37" t="s">
        <v>210</v>
      </c>
      <c r="B127" s="60" t="s">
        <v>100</v>
      </c>
      <c r="C127" s="58">
        <v>42888.119048149507</v>
      </c>
      <c r="D127" s="37" t="s">
        <v>115</v>
      </c>
      <c r="E127" s="45"/>
      <c r="F127" s="77">
        <v>1</v>
      </c>
      <c r="G127" s="59" t="s">
        <v>115</v>
      </c>
      <c r="H127" s="19"/>
      <c r="L127" s="19"/>
      <c r="M127" s="19"/>
    </row>
    <row r="128" spans="1:13" ht="15.75" hidden="1" outlineLevel="1" x14ac:dyDescent="0.25">
      <c r="A128" s="37" t="s">
        <v>211</v>
      </c>
      <c r="B128" s="62" t="s">
        <v>102</v>
      </c>
      <c r="C128" s="37"/>
      <c r="D128" s="37"/>
      <c r="E128" s="45"/>
      <c r="F128" s="59">
        <v>0</v>
      </c>
      <c r="G128" s="59" t="e">
        <v>#VALUE!</v>
      </c>
      <c r="H128" s="19"/>
      <c r="L128" s="19"/>
      <c r="M128" s="19"/>
    </row>
    <row r="129" spans="1:13" ht="15.75" hidden="1" outlineLevel="1" x14ac:dyDescent="0.25">
      <c r="A129" s="37" t="s">
        <v>212</v>
      </c>
      <c r="B129" s="62" t="s">
        <v>102</v>
      </c>
      <c r="C129" s="37"/>
      <c r="D129" s="37"/>
      <c r="E129" s="45"/>
      <c r="F129" s="59">
        <v>0</v>
      </c>
      <c r="G129" s="59" t="e">
        <v>#VALUE!</v>
      </c>
      <c r="H129" s="19"/>
      <c r="L129" s="19"/>
      <c r="M129" s="19"/>
    </row>
    <row r="130" spans="1:13" ht="15.75" hidden="1" outlineLevel="1" x14ac:dyDescent="0.25">
      <c r="A130" s="37" t="s">
        <v>213</v>
      </c>
      <c r="B130" s="62" t="s">
        <v>102</v>
      </c>
      <c r="C130" s="37"/>
      <c r="D130" s="37"/>
      <c r="E130" s="45"/>
      <c r="F130" s="59">
        <v>0</v>
      </c>
      <c r="G130" s="59" t="e">
        <v>#VALUE!</v>
      </c>
      <c r="H130" s="19"/>
      <c r="L130" s="19"/>
      <c r="M130" s="19"/>
    </row>
    <row r="131" spans="1:13" ht="15.75" hidden="1" outlineLevel="1" x14ac:dyDescent="0.25">
      <c r="A131" s="37" t="s">
        <v>214</v>
      </c>
      <c r="B131" s="62" t="s">
        <v>102</v>
      </c>
      <c r="C131" s="37"/>
      <c r="D131" s="37"/>
      <c r="E131" s="45"/>
      <c r="F131" s="59">
        <v>0</v>
      </c>
      <c r="G131" s="59" t="e">
        <v>#VALUE!</v>
      </c>
      <c r="H131" s="19"/>
      <c r="L131" s="19"/>
      <c r="M131" s="19"/>
    </row>
    <row r="132" spans="1:13" ht="15.75" hidden="1" outlineLevel="1" x14ac:dyDescent="0.25">
      <c r="A132" s="37" t="s">
        <v>215</v>
      </c>
      <c r="B132" s="62" t="s">
        <v>102</v>
      </c>
      <c r="C132" s="37"/>
      <c r="D132" s="37"/>
      <c r="E132" s="45"/>
      <c r="F132" s="59">
        <v>0</v>
      </c>
      <c r="G132" s="59" t="e">
        <v>#VALUE!</v>
      </c>
      <c r="H132" s="19"/>
      <c r="L132" s="19"/>
      <c r="M132" s="19"/>
    </row>
    <row r="133" spans="1:13" ht="15.75" hidden="1" outlineLevel="1" x14ac:dyDescent="0.25">
      <c r="A133" s="37" t="s">
        <v>216</v>
      </c>
      <c r="B133" s="62" t="s">
        <v>102</v>
      </c>
      <c r="C133" s="37"/>
      <c r="D133" s="37"/>
      <c r="E133" s="45"/>
      <c r="F133" s="59">
        <v>0</v>
      </c>
      <c r="G133" s="59" t="e">
        <v>#VALUE!</v>
      </c>
      <c r="H133" s="19"/>
      <c r="L133" s="19"/>
      <c r="M133" s="19"/>
    </row>
    <row r="134" spans="1:13" ht="15.75" hidden="1" outlineLevel="1" x14ac:dyDescent="0.25">
      <c r="A134" s="37" t="s">
        <v>217</v>
      </c>
      <c r="B134" s="62" t="s">
        <v>102</v>
      </c>
      <c r="C134" s="37"/>
      <c r="D134" s="37"/>
      <c r="E134" s="45"/>
      <c r="F134" s="59">
        <v>0</v>
      </c>
      <c r="G134" s="59" t="e">
        <v>#VALUE!</v>
      </c>
      <c r="H134" s="19"/>
      <c r="L134" s="19"/>
      <c r="M134" s="19"/>
    </row>
    <row r="135" spans="1:13" ht="15.75" hidden="1" outlineLevel="1" x14ac:dyDescent="0.25">
      <c r="A135" s="37" t="s">
        <v>218</v>
      </c>
      <c r="B135" s="62" t="s">
        <v>102</v>
      </c>
      <c r="C135" s="37"/>
      <c r="D135" s="37"/>
      <c r="E135" s="45"/>
      <c r="F135" s="59">
        <v>0</v>
      </c>
      <c r="G135" s="59" t="e">
        <v>#VALUE!</v>
      </c>
      <c r="H135" s="19"/>
      <c r="L135" s="19"/>
      <c r="M135" s="19"/>
    </row>
    <row r="136" spans="1:13" ht="15.75" hidden="1" outlineLevel="1" x14ac:dyDescent="0.25">
      <c r="A136" s="37" t="s">
        <v>219</v>
      </c>
      <c r="B136" s="62" t="s">
        <v>102</v>
      </c>
      <c r="C136" s="63"/>
      <c r="D136" s="63"/>
      <c r="E136" s="63"/>
      <c r="F136" s="59">
        <v>0</v>
      </c>
      <c r="G136" s="59" t="e">
        <v>#VALUE!</v>
      </c>
      <c r="H136" s="19"/>
      <c r="L136" s="19"/>
      <c r="M136" s="19"/>
    </row>
    <row r="137" spans="1:13" ht="15" customHeight="1" collapsed="1" x14ac:dyDescent="0.25">
      <c r="A137" s="47"/>
      <c r="B137" s="48" t="s">
        <v>220</v>
      </c>
      <c r="C137" s="50" t="s">
        <v>177</v>
      </c>
      <c r="D137" s="50" t="s">
        <v>178</v>
      </c>
      <c r="E137" s="49"/>
      <c r="F137" s="50" t="s">
        <v>179</v>
      </c>
      <c r="G137" s="50" t="s">
        <v>180</v>
      </c>
      <c r="H137" s="19"/>
      <c r="L137" s="19"/>
      <c r="M137" s="19"/>
    </row>
    <row r="138" spans="1:13" s="19" customFormat="1" ht="15.75" x14ac:dyDescent="0.25">
      <c r="A138" s="37" t="s">
        <v>221</v>
      </c>
      <c r="B138" s="45" t="s">
        <v>182</v>
      </c>
      <c r="C138" s="58">
        <v>12086.967175</v>
      </c>
      <c r="D138" s="37" t="s">
        <v>115</v>
      </c>
      <c r="E138" s="59"/>
      <c r="F138" s="59">
        <v>0.42064999789233315</v>
      </c>
      <c r="G138" s="37" t="s">
        <v>115</v>
      </c>
      <c r="I138" s="22"/>
      <c r="J138" s="22"/>
      <c r="K138" s="22"/>
    </row>
    <row r="139" spans="1:13" s="19" customFormat="1" ht="15.75" x14ac:dyDescent="0.25">
      <c r="A139" s="37" t="s">
        <v>222</v>
      </c>
      <c r="B139" s="45" t="s">
        <v>184</v>
      </c>
      <c r="C139" s="58">
        <v>9381.3250000000007</v>
      </c>
      <c r="D139" s="37" t="s">
        <v>115</v>
      </c>
      <c r="E139" s="59"/>
      <c r="F139" s="59">
        <v>0.32648838077756198</v>
      </c>
      <c r="G139" s="37" t="s">
        <v>115</v>
      </c>
      <c r="I139" s="22"/>
      <c r="J139" s="22"/>
      <c r="K139" s="22"/>
    </row>
    <row r="140" spans="1:13" s="19" customFormat="1" ht="15.75" x14ac:dyDescent="0.25">
      <c r="A140" s="37" t="s">
        <v>223</v>
      </c>
      <c r="B140" s="45" t="s">
        <v>186</v>
      </c>
      <c r="C140" s="58">
        <v>3767.7319200000002</v>
      </c>
      <c r="D140" s="37" t="s">
        <v>115</v>
      </c>
      <c r="E140" s="59"/>
      <c r="F140" s="59">
        <v>0.13112440873381262</v>
      </c>
      <c r="G140" s="37" t="s">
        <v>115</v>
      </c>
      <c r="I140" s="22"/>
      <c r="J140" s="22"/>
      <c r="K140" s="22"/>
    </row>
    <row r="141" spans="1:13" s="19" customFormat="1" ht="15.75" x14ac:dyDescent="0.25">
      <c r="A141" s="37" t="s">
        <v>224</v>
      </c>
      <c r="B141" s="45" t="s">
        <v>188</v>
      </c>
      <c r="C141" s="58">
        <v>0</v>
      </c>
      <c r="D141" s="37" t="s">
        <v>115</v>
      </c>
      <c r="E141" s="59"/>
      <c r="F141" s="59">
        <v>0</v>
      </c>
      <c r="G141" s="37" t="s">
        <v>115</v>
      </c>
      <c r="I141" s="22"/>
      <c r="J141" s="22"/>
      <c r="K141" s="22"/>
    </row>
    <row r="142" spans="1:13" s="19" customFormat="1" ht="15.75" x14ac:dyDescent="0.25">
      <c r="A142" s="37" t="s">
        <v>225</v>
      </c>
      <c r="B142" s="45" t="s">
        <v>190</v>
      </c>
      <c r="C142" s="58">
        <v>0</v>
      </c>
      <c r="D142" s="37" t="s">
        <v>115</v>
      </c>
      <c r="E142" s="59"/>
      <c r="F142" s="59">
        <v>0</v>
      </c>
      <c r="G142" s="37" t="s">
        <v>115</v>
      </c>
      <c r="I142" s="22"/>
      <c r="J142" s="22"/>
      <c r="K142" s="22"/>
    </row>
    <row r="143" spans="1:13" s="19" customFormat="1" ht="15.75" x14ac:dyDescent="0.25">
      <c r="A143" s="37" t="s">
        <v>226</v>
      </c>
      <c r="B143" s="45" t="s">
        <v>192</v>
      </c>
      <c r="C143" s="58">
        <v>998</v>
      </c>
      <c r="D143" s="37" t="s">
        <v>115</v>
      </c>
      <c r="E143" s="45"/>
      <c r="F143" s="59">
        <v>3.4732343673842106E-2</v>
      </c>
      <c r="G143" s="37" t="s">
        <v>115</v>
      </c>
      <c r="I143" s="22"/>
      <c r="J143" s="22"/>
      <c r="K143" s="22"/>
    </row>
    <row r="144" spans="1:13" ht="15.75" x14ac:dyDescent="0.25">
      <c r="A144" s="37" t="s">
        <v>227</v>
      </c>
      <c r="B144" s="45" t="s">
        <v>194</v>
      </c>
      <c r="C144" s="58">
        <v>2500</v>
      </c>
      <c r="D144" s="37" t="s">
        <v>115</v>
      </c>
      <c r="E144" s="45"/>
      <c r="F144" s="59">
        <v>8.7004868922450171E-2</v>
      </c>
      <c r="G144" s="37" t="s">
        <v>115</v>
      </c>
      <c r="H144" s="19"/>
      <c r="L144" s="19"/>
      <c r="M144" s="19"/>
    </row>
    <row r="145" spans="1:13" ht="15.75" x14ac:dyDescent="0.25">
      <c r="A145" s="37" t="s">
        <v>228</v>
      </c>
      <c r="B145" s="45" t="s">
        <v>196</v>
      </c>
      <c r="C145" s="58">
        <v>0</v>
      </c>
      <c r="D145" s="37" t="s">
        <v>115</v>
      </c>
      <c r="E145" s="45"/>
      <c r="F145" s="59">
        <v>0</v>
      </c>
      <c r="G145" s="37" t="s">
        <v>115</v>
      </c>
      <c r="H145" s="19"/>
      <c r="L145" s="19"/>
      <c r="M145" s="19"/>
    </row>
    <row r="146" spans="1:13" ht="15.75" x14ac:dyDescent="0.25">
      <c r="A146" s="37" t="s">
        <v>229</v>
      </c>
      <c r="B146" s="45" t="s">
        <v>198</v>
      </c>
      <c r="C146" s="58">
        <v>0</v>
      </c>
      <c r="D146" s="37" t="s">
        <v>115</v>
      </c>
      <c r="E146" s="45"/>
      <c r="F146" s="59">
        <v>0</v>
      </c>
      <c r="G146" s="37" t="s">
        <v>115</v>
      </c>
      <c r="H146" s="19"/>
      <c r="L146" s="19"/>
      <c r="M146" s="19"/>
    </row>
    <row r="147" spans="1:13" ht="15.75" x14ac:dyDescent="0.25">
      <c r="A147" s="37" t="s">
        <v>230</v>
      </c>
      <c r="B147" s="45" t="s">
        <v>200</v>
      </c>
      <c r="C147" s="58">
        <v>0</v>
      </c>
      <c r="D147" s="37" t="s">
        <v>115</v>
      </c>
      <c r="E147" s="45"/>
      <c r="F147" s="59">
        <v>0</v>
      </c>
      <c r="G147" s="37" t="s">
        <v>115</v>
      </c>
      <c r="H147" s="19"/>
      <c r="L147" s="19"/>
      <c r="M147" s="19"/>
    </row>
    <row r="148" spans="1:13" ht="15.75" x14ac:dyDescent="0.25">
      <c r="A148" s="37" t="s">
        <v>231</v>
      </c>
      <c r="B148" s="45" t="s">
        <v>202</v>
      </c>
      <c r="C148" s="58">
        <v>0</v>
      </c>
      <c r="D148" s="37" t="s">
        <v>115</v>
      </c>
      <c r="E148" s="45"/>
      <c r="F148" s="59">
        <v>0</v>
      </c>
      <c r="G148" s="37" t="s">
        <v>115</v>
      </c>
      <c r="H148" s="19"/>
      <c r="L148" s="19"/>
      <c r="M148" s="19"/>
    </row>
    <row r="149" spans="1:13" ht="15.75" x14ac:dyDescent="0.25">
      <c r="A149" s="37" t="s">
        <v>232</v>
      </c>
      <c r="B149" s="45" t="s">
        <v>204</v>
      </c>
      <c r="C149" s="58">
        <v>0</v>
      </c>
      <c r="D149" s="37" t="s">
        <v>115</v>
      </c>
      <c r="E149" s="45"/>
      <c r="F149" s="59">
        <v>0</v>
      </c>
      <c r="G149" s="37" t="s">
        <v>115</v>
      </c>
      <c r="H149" s="19"/>
      <c r="L149" s="19"/>
      <c r="M149" s="19"/>
    </row>
    <row r="150" spans="1:13" ht="15.75" x14ac:dyDescent="0.25">
      <c r="A150" s="37" t="s">
        <v>233</v>
      </c>
      <c r="B150" s="45" t="s">
        <v>206</v>
      </c>
      <c r="C150" s="58">
        <v>0</v>
      </c>
      <c r="D150" s="37" t="s">
        <v>115</v>
      </c>
      <c r="E150" s="45"/>
      <c r="F150" s="59">
        <v>0</v>
      </c>
      <c r="G150" s="37" t="s">
        <v>115</v>
      </c>
      <c r="H150" s="19"/>
      <c r="L150" s="19"/>
      <c r="M150" s="19"/>
    </row>
    <row r="151" spans="1:13" ht="15.75" x14ac:dyDescent="0.25">
      <c r="A151" s="37" t="s">
        <v>234</v>
      </c>
      <c r="B151" s="45" t="s">
        <v>208</v>
      </c>
      <c r="C151" s="58">
        <v>0</v>
      </c>
      <c r="D151" s="37" t="s">
        <v>115</v>
      </c>
      <c r="E151" s="45"/>
      <c r="F151" s="59">
        <v>0</v>
      </c>
      <c r="G151" s="37" t="s">
        <v>115</v>
      </c>
      <c r="H151" s="19"/>
      <c r="L151" s="19"/>
      <c r="M151" s="19"/>
    </row>
    <row r="152" spans="1:13" ht="15.75" x14ac:dyDescent="0.25">
      <c r="A152" s="37" t="s">
        <v>235</v>
      </c>
      <c r="B152" s="45" t="s">
        <v>98</v>
      </c>
      <c r="C152" s="58">
        <v>0</v>
      </c>
      <c r="D152" s="37" t="s">
        <v>115</v>
      </c>
      <c r="E152" s="45"/>
      <c r="F152" s="59">
        <v>0</v>
      </c>
      <c r="G152" s="37" t="s">
        <v>115</v>
      </c>
      <c r="H152" s="19"/>
      <c r="L152" s="19"/>
      <c r="M152" s="19"/>
    </row>
    <row r="153" spans="1:13" ht="15.75" x14ac:dyDescent="0.25">
      <c r="A153" s="37" t="s">
        <v>236</v>
      </c>
      <c r="B153" s="60" t="s">
        <v>100</v>
      </c>
      <c r="C153" s="58">
        <v>28734.024095000001</v>
      </c>
      <c r="D153" s="37" t="s">
        <v>115</v>
      </c>
      <c r="E153" s="45"/>
      <c r="F153" s="77">
        <v>1</v>
      </c>
      <c r="G153" s="37" t="s">
        <v>115</v>
      </c>
      <c r="H153" s="19"/>
      <c r="L153" s="19"/>
      <c r="M153" s="19"/>
    </row>
    <row r="154" spans="1:13" ht="15.75" hidden="1" outlineLevel="1" x14ac:dyDescent="0.25">
      <c r="A154" s="37" t="s">
        <v>237</v>
      </c>
      <c r="B154" s="62" t="s">
        <v>102</v>
      </c>
      <c r="C154" s="37"/>
      <c r="D154" s="37"/>
      <c r="E154" s="45"/>
      <c r="F154" s="59">
        <v>0</v>
      </c>
      <c r="G154" s="59" t="e">
        <v>#VALUE!</v>
      </c>
      <c r="H154" s="19"/>
      <c r="L154" s="19"/>
      <c r="M154" s="19"/>
    </row>
    <row r="155" spans="1:13" ht="15.75" hidden="1" outlineLevel="1" x14ac:dyDescent="0.25">
      <c r="A155" s="37" t="s">
        <v>238</v>
      </c>
      <c r="B155" s="62" t="s">
        <v>102</v>
      </c>
      <c r="C155" s="37"/>
      <c r="D155" s="37"/>
      <c r="E155" s="45"/>
      <c r="F155" s="59">
        <v>0</v>
      </c>
      <c r="G155" s="59" t="e">
        <v>#VALUE!</v>
      </c>
      <c r="H155" s="19"/>
      <c r="L155" s="19"/>
      <c r="M155" s="19"/>
    </row>
    <row r="156" spans="1:13" ht="15.75" hidden="1" outlineLevel="1" x14ac:dyDescent="0.25">
      <c r="A156" s="37" t="s">
        <v>239</v>
      </c>
      <c r="B156" s="62" t="s">
        <v>102</v>
      </c>
      <c r="C156" s="37"/>
      <c r="D156" s="37"/>
      <c r="E156" s="45"/>
      <c r="F156" s="59">
        <v>0</v>
      </c>
      <c r="G156" s="59" t="e">
        <v>#VALUE!</v>
      </c>
      <c r="H156" s="19"/>
      <c r="L156" s="19"/>
      <c r="M156" s="19"/>
    </row>
    <row r="157" spans="1:13" ht="15.75" hidden="1" outlineLevel="1" x14ac:dyDescent="0.25">
      <c r="A157" s="37" t="s">
        <v>240</v>
      </c>
      <c r="B157" s="62" t="s">
        <v>102</v>
      </c>
      <c r="C157" s="37"/>
      <c r="D157" s="37"/>
      <c r="E157" s="45"/>
      <c r="F157" s="59">
        <v>0</v>
      </c>
      <c r="G157" s="59" t="e">
        <v>#VALUE!</v>
      </c>
      <c r="H157" s="19"/>
      <c r="L157" s="19"/>
      <c r="M157" s="19"/>
    </row>
    <row r="158" spans="1:13" ht="15.75" hidden="1" outlineLevel="1" x14ac:dyDescent="0.25">
      <c r="A158" s="37" t="s">
        <v>241</v>
      </c>
      <c r="B158" s="62" t="s">
        <v>102</v>
      </c>
      <c r="C158" s="37"/>
      <c r="D158" s="37"/>
      <c r="E158" s="45"/>
      <c r="F158" s="59">
        <v>0</v>
      </c>
      <c r="G158" s="59" t="e">
        <v>#VALUE!</v>
      </c>
      <c r="H158" s="19"/>
      <c r="L158" s="19"/>
      <c r="M158" s="19"/>
    </row>
    <row r="159" spans="1:13" ht="15.75" hidden="1" outlineLevel="1" x14ac:dyDescent="0.25">
      <c r="A159" s="37" t="s">
        <v>242</v>
      </c>
      <c r="B159" s="62" t="s">
        <v>102</v>
      </c>
      <c r="C159" s="37"/>
      <c r="D159" s="37"/>
      <c r="E159" s="45"/>
      <c r="F159" s="59">
        <v>0</v>
      </c>
      <c r="G159" s="59" t="e">
        <v>#VALUE!</v>
      </c>
      <c r="H159" s="19"/>
      <c r="L159" s="19"/>
      <c r="M159" s="19"/>
    </row>
    <row r="160" spans="1:13" ht="15.75" hidden="1" outlineLevel="1" x14ac:dyDescent="0.25">
      <c r="A160" s="37" t="s">
        <v>243</v>
      </c>
      <c r="B160" s="62" t="s">
        <v>102</v>
      </c>
      <c r="C160" s="37"/>
      <c r="D160" s="37"/>
      <c r="E160" s="45"/>
      <c r="F160" s="59">
        <v>0</v>
      </c>
      <c r="G160" s="59" t="e">
        <v>#VALUE!</v>
      </c>
      <c r="H160" s="19"/>
      <c r="L160" s="19"/>
      <c r="M160" s="19"/>
    </row>
    <row r="161" spans="1:13" ht="15.75" hidden="1" outlineLevel="1" x14ac:dyDescent="0.25">
      <c r="A161" s="37" t="s">
        <v>244</v>
      </c>
      <c r="B161" s="62" t="s">
        <v>102</v>
      </c>
      <c r="C161" s="37"/>
      <c r="D161" s="37"/>
      <c r="E161" s="45"/>
      <c r="F161" s="59">
        <v>0</v>
      </c>
      <c r="G161" s="59" t="e">
        <v>#VALUE!</v>
      </c>
      <c r="H161" s="19"/>
      <c r="L161" s="19"/>
      <c r="M161" s="19"/>
    </row>
    <row r="162" spans="1:13" ht="15.75" hidden="1" outlineLevel="1" x14ac:dyDescent="0.25">
      <c r="A162" s="37" t="s">
        <v>245</v>
      </c>
      <c r="B162" s="62" t="s">
        <v>102</v>
      </c>
      <c r="C162" s="63"/>
      <c r="D162" s="63"/>
      <c r="E162" s="63"/>
      <c r="F162" s="59">
        <v>0</v>
      </c>
      <c r="G162" s="59" t="e">
        <v>#VALUE!</v>
      </c>
      <c r="H162" s="19"/>
      <c r="L162" s="19"/>
      <c r="M162" s="19"/>
    </row>
    <row r="163" spans="1:13" ht="15" customHeight="1" collapsed="1" x14ac:dyDescent="0.25">
      <c r="A163" s="47"/>
      <c r="B163" s="48" t="s">
        <v>246</v>
      </c>
      <c r="C163" s="53" t="s">
        <v>177</v>
      </c>
      <c r="D163" s="53" t="s">
        <v>178</v>
      </c>
      <c r="E163" s="49"/>
      <c r="F163" s="53" t="s">
        <v>179</v>
      </c>
      <c r="G163" s="53" t="s">
        <v>180</v>
      </c>
      <c r="H163" s="19"/>
      <c r="L163" s="19"/>
      <c r="M163" s="19"/>
    </row>
    <row r="164" spans="1:13" ht="15.75" x14ac:dyDescent="0.25">
      <c r="A164" s="37" t="s">
        <v>247</v>
      </c>
      <c r="B164" s="45" t="s">
        <v>248</v>
      </c>
      <c r="C164" s="58">
        <v>24378.960094999999</v>
      </c>
      <c r="D164" s="37" t="s">
        <v>115</v>
      </c>
      <c r="E164" s="78"/>
      <c r="F164" s="79">
        <v>0.8484352910124473</v>
      </c>
      <c r="G164" s="37" t="s">
        <v>115</v>
      </c>
      <c r="H164" s="19"/>
      <c r="L164" s="19"/>
      <c r="M164" s="19"/>
    </row>
    <row r="165" spans="1:13" ht="15.75" x14ac:dyDescent="0.25">
      <c r="A165" s="37" t="s">
        <v>249</v>
      </c>
      <c r="B165" s="45" t="s">
        <v>250</v>
      </c>
      <c r="C165" s="58">
        <v>4355.0640000000003</v>
      </c>
      <c r="D165" s="37" t="s">
        <v>115</v>
      </c>
      <c r="E165" s="78"/>
      <c r="F165" s="79">
        <v>0.15156470898755262</v>
      </c>
      <c r="G165" s="37" t="s">
        <v>115</v>
      </c>
      <c r="H165" s="19"/>
      <c r="L165" s="19"/>
      <c r="M165" s="19"/>
    </row>
    <row r="166" spans="1:13" ht="15.75" x14ac:dyDescent="0.25">
      <c r="A166" s="37" t="s">
        <v>251</v>
      </c>
      <c r="B166" s="45" t="s">
        <v>98</v>
      </c>
      <c r="C166" s="58">
        <v>0</v>
      </c>
      <c r="D166" s="37" t="s">
        <v>115</v>
      </c>
      <c r="E166" s="78"/>
      <c r="F166" s="79">
        <v>0</v>
      </c>
      <c r="G166" s="37" t="s">
        <v>115</v>
      </c>
      <c r="H166" s="19"/>
      <c r="L166" s="19"/>
      <c r="M166" s="19"/>
    </row>
    <row r="167" spans="1:13" ht="15.75" x14ac:dyDescent="0.25">
      <c r="A167" s="37" t="s">
        <v>252</v>
      </c>
      <c r="B167" s="60" t="s">
        <v>100</v>
      </c>
      <c r="C167" s="58">
        <v>28734.024095000001</v>
      </c>
      <c r="D167" s="37" t="s">
        <v>115</v>
      </c>
      <c r="E167" s="78"/>
      <c r="F167" s="79">
        <v>0.99999999999999989</v>
      </c>
      <c r="G167" s="37" t="s">
        <v>115</v>
      </c>
      <c r="H167" s="19"/>
      <c r="L167" s="19"/>
      <c r="M167" s="19"/>
    </row>
    <row r="168" spans="1:13" ht="15.75" hidden="1" outlineLevel="1" x14ac:dyDescent="0.25">
      <c r="A168" s="37" t="s">
        <v>253</v>
      </c>
      <c r="B168" s="80"/>
      <c r="C168" s="40"/>
      <c r="D168" s="40"/>
      <c r="E168" s="78"/>
      <c r="F168" s="78"/>
      <c r="G168" s="70"/>
      <c r="H168" s="19"/>
      <c r="L168" s="19"/>
      <c r="M168" s="19"/>
    </row>
    <row r="169" spans="1:13" ht="15.75" hidden="1" outlineLevel="1" x14ac:dyDescent="0.25">
      <c r="A169" s="37" t="s">
        <v>254</v>
      </c>
      <c r="B169" s="80"/>
      <c r="C169" s="40"/>
      <c r="D169" s="40"/>
      <c r="E169" s="78"/>
      <c r="F169" s="78"/>
      <c r="G169" s="70"/>
      <c r="H169" s="19"/>
      <c r="L169" s="19"/>
      <c r="M169" s="19"/>
    </row>
    <row r="170" spans="1:13" ht="15.75" hidden="1" outlineLevel="1" x14ac:dyDescent="0.25">
      <c r="A170" s="37" t="s">
        <v>255</v>
      </c>
      <c r="B170" s="80"/>
      <c r="C170" s="40"/>
      <c r="D170" s="40"/>
      <c r="E170" s="78"/>
      <c r="F170" s="78"/>
      <c r="G170" s="70"/>
      <c r="H170" s="19"/>
      <c r="L170" s="19"/>
      <c r="M170" s="19"/>
    </row>
    <row r="171" spans="1:13" ht="15.75" hidden="1" outlineLevel="1" x14ac:dyDescent="0.25">
      <c r="A171" s="37" t="s">
        <v>256</v>
      </c>
      <c r="B171" s="80"/>
      <c r="C171" s="40"/>
      <c r="D171" s="40"/>
      <c r="E171" s="78"/>
      <c r="F171" s="78"/>
      <c r="G171" s="70"/>
      <c r="H171" s="19"/>
      <c r="L171" s="19"/>
      <c r="M171" s="19"/>
    </row>
    <row r="172" spans="1:13" ht="15.75" hidden="1" outlineLevel="1" x14ac:dyDescent="0.25">
      <c r="A172" s="37" t="s">
        <v>257</v>
      </c>
      <c r="B172" s="80"/>
      <c r="C172" s="40"/>
      <c r="D172" s="40"/>
      <c r="E172" s="78"/>
      <c r="F172" s="78"/>
      <c r="G172" s="70"/>
      <c r="H172" s="19"/>
      <c r="L172" s="19"/>
      <c r="M172" s="19"/>
    </row>
    <row r="173" spans="1:13" ht="15" customHeight="1" collapsed="1" x14ac:dyDescent="0.25">
      <c r="A173" s="47"/>
      <c r="B173" s="48" t="s">
        <v>258</v>
      </c>
      <c r="C173" s="47" t="s">
        <v>60</v>
      </c>
      <c r="D173" s="47"/>
      <c r="E173" s="49"/>
      <c r="F173" s="50" t="s">
        <v>259</v>
      </c>
      <c r="G173" s="50"/>
      <c r="H173" s="19"/>
      <c r="L173" s="19"/>
      <c r="M173" s="19"/>
    </row>
    <row r="174" spans="1:13" ht="15" customHeight="1" x14ac:dyDescent="0.25">
      <c r="A174" s="37" t="s">
        <v>260</v>
      </c>
      <c r="B174" s="45" t="s">
        <v>261</v>
      </c>
      <c r="C174" s="37">
        <v>0</v>
      </c>
      <c r="D174" s="38"/>
      <c r="E174" s="39"/>
      <c r="F174" s="79">
        <v>0</v>
      </c>
      <c r="G174" s="59"/>
      <c r="H174" s="19"/>
      <c r="L174" s="19"/>
      <c r="M174" s="19"/>
    </row>
    <row r="175" spans="1:13" ht="30.75" customHeight="1" x14ac:dyDescent="0.25">
      <c r="A175" s="37" t="s">
        <v>262</v>
      </c>
      <c r="B175" s="45" t="s">
        <v>263</v>
      </c>
      <c r="C175" s="37">
        <v>0</v>
      </c>
      <c r="D175" s="37"/>
      <c r="E175" s="64"/>
      <c r="F175" s="79">
        <v>0</v>
      </c>
      <c r="G175" s="59"/>
      <c r="H175" s="19"/>
      <c r="L175" s="19"/>
      <c r="M175" s="19"/>
    </row>
    <row r="176" spans="1:13" ht="15.75" x14ac:dyDescent="0.25">
      <c r="A176" s="37" t="s">
        <v>264</v>
      </c>
      <c r="B176" s="45" t="s">
        <v>265</v>
      </c>
      <c r="C176" s="37">
        <v>0</v>
      </c>
      <c r="D176" s="37"/>
      <c r="E176" s="64"/>
      <c r="F176" s="79">
        <v>0</v>
      </c>
      <c r="G176" s="59"/>
      <c r="H176" s="19"/>
      <c r="L176" s="19"/>
      <c r="M176" s="19"/>
    </row>
    <row r="177" spans="1:13" ht="15.75" x14ac:dyDescent="0.25">
      <c r="A177" s="37" t="s">
        <v>266</v>
      </c>
      <c r="B177" s="45" t="s">
        <v>267</v>
      </c>
      <c r="C177" s="37">
        <v>0</v>
      </c>
      <c r="D177" s="37"/>
      <c r="E177" s="64"/>
      <c r="F177" s="79">
        <v>0</v>
      </c>
      <c r="G177" s="59"/>
      <c r="H177" s="19"/>
      <c r="L177" s="19"/>
      <c r="M177" s="19"/>
    </row>
    <row r="178" spans="1:13" ht="15.75" x14ac:dyDescent="0.25">
      <c r="A178" s="37" t="s">
        <v>268</v>
      </c>
      <c r="B178" s="45" t="s">
        <v>98</v>
      </c>
      <c r="C178" s="37">
        <v>0</v>
      </c>
      <c r="D178" s="37"/>
      <c r="E178" s="64"/>
      <c r="F178" s="79">
        <v>0</v>
      </c>
      <c r="G178" s="59"/>
      <c r="H178" s="19"/>
      <c r="L178" s="19"/>
      <c r="M178" s="19"/>
    </row>
    <row r="179" spans="1:13" ht="15.75" x14ac:dyDescent="0.25">
      <c r="A179" s="37" t="s">
        <v>269</v>
      </c>
      <c r="B179" s="60" t="s">
        <v>100</v>
      </c>
      <c r="C179" s="45">
        <v>0</v>
      </c>
      <c r="D179" s="37"/>
      <c r="E179" s="64"/>
      <c r="F179" s="81">
        <v>0</v>
      </c>
      <c r="G179" s="59"/>
      <c r="H179" s="19"/>
      <c r="L179" s="19"/>
      <c r="M179" s="19"/>
    </row>
    <row r="180" spans="1:13" ht="15.75" hidden="1" outlineLevel="1" x14ac:dyDescent="0.25">
      <c r="A180" s="37" t="s">
        <v>270</v>
      </c>
      <c r="B180" s="82" t="s">
        <v>271</v>
      </c>
      <c r="C180" s="37"/>
      <c r="D180" s="37"/>
      <c r="E180" s="64"/>
      <c r="F180" s="59" t="s">
        <v>1596</v>
      </c>
      <c r="G180" s="59"/>
      <c r="H180" s="19"/>
      <c r="L180" s="19"/>
      <c r="M180" s="19"/>
    </row>
    <row r="181" spans="1:13" s="83" customFormat="1" ht="31.5" hidden="1" outlineLevel="1" x14ac:dyDescent="0.25">
      <c r="A181" s="37" t="s">
        <v>272</v>
      </c>
      <c r="B181" s="82" t="s">
        <v>273</v>
      </c>
      <c r="C181" s="82"/>
      <c r="D181" s="82"/>
      <c r="E181" s="82"/>
      <c r="F181" s="59" t="s">
        <v>1596</v>
      </c>
      <c r="G181" s="82"/>
    </row>
    <row r="182" spans="1:13" ht="31.5" hidden="1" outlineLevel="1" x14ac:dyDescent="0.25">
      <c r="A182" s="37" t="s">
        <v>274</v>
      </c>
      <c r="B182" s="82" t="s">
        <v>275</v>
      </c>
      <c r="C182" s="37"/>
      <c r="D182" s="37"/>
      <c r="E182" s="64"/>
      <c r="F182" s="59" t="s">
        <v>1596</v>
      </c>
      <c r="G182" s="59"/>
      <c r="H182" s="19"/>
      <c r="L182" s="19"/>
      <c r="M182" s="19"/>
    </row>
    <row r="183" spans="1:13" ht="15.75" hidden="1" outlineLevel="1" x14ac:dyDescent="0.25">
      <c r="A183" s="37" t="s">
        <v>276</v>
      </c>
      <c r="B183" s="82" t="s">
        <v>277</v>
      </c>
      <c r="C183" s="37"/>
      <c r="D183" s="37"/>
      <c r="E183" s="64"/>
      <c r="F183" s="59" t="s">
        <v>1596</v>
      </c>
      <c r="G183" s="59"/>
      <c r="H183" s="19"/>
      <c r="L183" s="19"/>
      <c r="M183" s="19"/>
    </row>
    <row r="184" spans="1:13" s="83" customFormat="1" ht="31.5" hidden="1" outlineLevel="1" x14ac:dyDescent="0.25">
      <c r="A184" s="37" t="s">
        <v>278</v>
      </c>
      <c r="B184" s="82" t="s">
        <v>279</v>
      </c>
      <c r="C184" s="82"/>
      <c r="D184" s="82"/>
      <c r="E184" s="82"/>
      <c r="F184" s="59" t="s">
        <v>1596</v>
      </c>
      <c r="G184" s="82"/>
    </row>
    <row r="185" spans="1:13" ht="31.5" hidden="1" outlineLevel="1" x14ac:dyDescent="0.25">
      <c r="A185" s="37" t="s">
        <v>280</v>
      </c>
      <c r="B185" s="82" t="s">
        <v>281</v>
      </c>
      <c r="C185" s="37"/>
      <c r="D185" s="37"/>
      <c r="E185" s="64"/>
      <c r="F185" s="59" t="s">
        <v>1596</v>
      </c>
      <c r="G185" s="59"/>
      <c r="H185" s="19"/>
      <c r="L185" s="19"/>
      <c r="M185" s="19"/>
    </row>
    <row r="186" spans="1:13" ht="15.75" hidden="1" outlineLevel="1" x14ac:dyDescent="0.25">
      <c r="A186" s="37" t="s">
        <v>282</v>
      </c>
      <c r="B186" s="82" t="s">
        <v>283</v>
      </c>
      <c r="C186" s="37"/>
      <c r="D186" s="37"/>
      <c r="E186" s="64"/>
      <c r="F186" s="59" t="s">
        <v>1596</v>
      </c>
      <c r="G186" s="59"/>
      <c r="H186" s="19"/>
      <c r="L186" s="19"/>
      <c r="M186" s="19"/>
    </row>
    <row r="187" spans="1:13" ht="15.75" hidden="1" outlineLevel="1" x14ac:dyDescent="0.25">
      <c r="A187" s="37" t="s">
        <v>284</v>
      </c>
      <c r="B187" s="82" t="s">
        <v>285</v>
      </c>
      <c r="C187" s="37"/>
      <c r="D187" s="37"/>
      <c r="E187" s="64"/>
      <c r="F187" s="59" t="s">
        <v>1596</v>
      </c>
      <c r="G187" s="59"/>
      <c r="H187" s="19"/>
      <c r="L187" s="19"/>
      <c r="M187" s="19"/>
    </row>
    <row r="188" spans="1:13" ht="15.75" hidden="1" outlineLevel="1" x14ac:dyDescent="0.25">
      <c r="A188" s="37" t="s">
        <v>286</v>
      </c>
      <c r="B188" s="82"/>
      <c r="C188" s="37"/>
      <c r="D188" s="37"/>
      <c r="E188" s="64"/>
      <c r="F188" s="59"/>
      <c r="G188" s="59"/>
      <c r="H188" s="19"/>
      <c r="L188" s="19"/>
      <c r="M188" s="19"/>
    </row>
    <row r="189" spans="1:13" ht="15.75" hidden="1" outlineLevel="1" x14ac:dyDescent="0.25">
      <c r="A189" s="37" t="s">
        <v>287</v>
      </c>
      <c r="B189" s="82"/>
      <c r="C189" s="37"/>
      <c r="D189" s="37"/>
      <c r="E189" s="64"/>
      <c r="F189" s="59"/>
      <c r="G189" s="59"/>
      <c r="H189" s="19"/>
      <c r="L189" s="19"/>
      <c r="M189" s="19"/>
    </row>
    <row r="190" spans="1:13" ht="15.75" hidden="1" outlineLevel="1" x14ac:dyDescent="0.25">
      <c r="A190" s="37" t="s">
        <v>288</v>
      </c>
      <c r="B190" s="82"/>
      <c r="C190" s="37"/>
      <c r="D190" s="37"/>
      <c r="E190" s="64"/>
      <c r="F190" s="59"/>
      <c r="G190" s="59"/>
      <c r="H190" s="19"/>
      <c r="L190" s="19"/>
      <c r="M190" s="19"/>
    </row>
    <row r="191" spans="1:13" ht="15.75" hidden="1" outlineLevel="1" x14ac:dyDescent="0.25">
      <c r="A191" s="37" t="s">
        <v>289</v>
      </c>
      <c r="B191" s="62"/>
      <c r="C191" s="37"/>
      <c r="D191" s="37"/>
      <c r="E191" s="64"/>
      <c r="F191" s="59" t="s">
        <v>1596</v>
      </c>
      <c r="G191" s="59"/>
      <c r="H191" s="19"/>
      <c r="L191" s="19"/>
      <c r="M191" s="19"/>
    </row>
    <row r="192" spans="1:13" ht="15" customHeight="1" collapsed="1" x14ac:dyDescent="0.25">
      <c r="A192" s="47"/>
      <c r="B192" s="48" t="s">
        <v>290</v>
      </c>
      <c r="C192" s="47" t="s">
        <v>60</v>
      </c>
      <c r="D192" s="47"/>
      <c r="E192" s="49"/>
      <c r="F192" s="50" t="s">
        <v>259</v>
      </c>
      <c r="G192" s="50"/>
      <c r="H192" s="19"/>
      <c r="L192" s="19"/>
      <c r="M192" s="19"/>
    </row>
    <row r="193" spans="1:13" ht="15.75" x14ac:dyDescent="0.25">
      <c r="A193" s="37" t="s">
        <v>291</v>
      </c>
      <c r="B193" s="45" t="s">
        <v>292</v>
      </c>
      <c r="C193" s="37">
        <v>0</v>
      </c>
      <c r="D193" s="37"/>
      <c r="E193" s="58"/>
      <c r="F193" s="79">
        <v>0</v>
      </c>
      <c r="G193" s="59"/>
      <c r="H193" s="19"/>
      <c r="L193" s="19"/>
      <c r="M193" s="19"/>
    </row>
    <row r="194" spans="1:13" ht="15.75" x14ac:dyDescent="0.25">
      <c r="A194" s="37" t="s">
        <v>293</v>
      </c>
      <c r="B194" s="45" t="s">
        <v>294</v>
      </c>
      <c r="C194" s="37">
        <v>0</v>
      </c>
      <c r="D194" s="37"/>
      <c r="E194" s="64"/>
      <c r="F194" s="79">
        <v>0</v>
      </c>
      <c r="G194" s="64"/>
      <c r="H194" s="19"/>
      <c r="L194" s="19"/>
      <c r="M194" s="19"/>
    </row>
    <row r="195" spans="1:13" ht="15.75" x14ac:dyDescent="0.25">
      <c r="A195" s="37" t="s">
        <v>295</v>
      </c>
      <c r="B195" s="45" t="s">
        <v>296</v>
      </c>
      <c r="C195" s="37">
        <v>0</v>
      </c>
      <c r="D195" s="37"/>
      <c r="E195" s="64"/>
      <c r="F195" s="79">
        <v>0</v>
      </c>
      <c r="G195" s="64"/>
      <c r="H195" s="19"/>
      <c r="L195" s="19"/>
      <c r="M195" s="19"/>
    </row>
    <row r="196" spans="1:13" ht="15.75" x14ac:dyDescent="0.25">
      <c r="A196" s="37" t="s">
        <v>297</v>
      </c>
      <c r="B196" s="45" t="s">
        <v>298</v>
      </c>
      <c r="C196" s="37">
        <v>0</v>
      </c>
      <c r="D196" s="37"/>
      <c r="E196" s="64"/>
      <c r="F196" s="79">
        <v>0</v>
      </c>
      <c r="G196" s="64"/>
      <c r="H196" s="19"/>
      <c r="L196" s="19"/>
      <c r="M196" s="19"/>
    </row>
    <row r="197" spans="1:13" ht="15.75" x14ac:dyDescent="0.25">
      <c r="A197" s="37" t="s">
        <v>299</v>
      </c>
      <c r="B197" s="45" t="s">
        <v>300</v>
      </c>
      <c r="C197" s="37">
        <v>0</v>
      </c>
      <c r="D197" s="37"/>
      <c r="E197" s="64"/>
      <c r="F197" s="79">
        <v>0</v>
      </c>
      <c r="G197" s="64"/>
      <c r="H197" s="19"/>
      <c r="L197" s="19"/>
      <c r="M197" s="19"/>
    </row>
    <row r="198" spans="1:13" ht="15.75" x14ac:dyDescent="0.25">
      <c r="A198" s="37" t="s">
        <v>301</v>
      </c>
      <c r="B198" s="45" t="s">
        <v>302</v>
      </c>
      <c r="C198" s="37">
        <v>0</v>
      </c>
      <c r="D198" s="37"/>
      <c r="E198" s="64"/>
      <c r="F198" s="79">
        <v>0</v>
      </c>
      <c r="G198" s="64"/>
      <c r="H198" s="19"/>
      <c r="L198" s="19"/>
      <c r="M198" s="19"/>
    </row>
    <row r="199" spans="1:13" ht="15.75" x14ac:dyDescent="0.25">
      <c r="A199" s="37" t="s">
        <v>303</v>
      </c>
      <c r="B199" s="45" t="s">
        <v>304</v>
      </c>
      <c r="C199" s="37">
        <v>0</v>
      </c>
      <c r="D199" s="37"/>
      <c r="E199" s="64"/>
      <c r="F199" s="79">
        <v>0</v>
      </c>
      <c r="G199" s="64"/>
      <c r="H199" s="19"/>
      <c r="L199" s="19"/>
      <c r="M199" s="19"/>
    </row>
    <row r="200" spans="1:13" ht="15.75" x14ac:dyDescent="0.25">
      <c r="A200" s="37" t="s">
        <v>305</v>
      </c>
      <c r="B200" s="45" t="s">
        <v>1</v>
      </c>
      <c r="C200" s="37">
        <v>0</v>
      </c>
      <c r="D200" s="37"/>
      <c r="E200" s="64"/>
      <c r="F200" s="79">
        <v>0</v>
      </c>
      <c r="G200" s="64"/>
      <c r="H200" s="19"/>
      <c r="L200" s="19"/>
      <c r="M200" s="19"/>
    </row>
    <row r="201" spans="1:13" ht="15.75" x14ac:dyDescent="0.25">
      <c r="A201" s="37" t="s">
        <v>306</v>
      </c>
      <c r="B201" s="45" t="s">
        <v>307</v>
      </c>
      <c r="C201" s="37">
        <v>0</v>
      </c>
      <c r="D201" s="37"/>
      <c r="E201" s="64"/>
      <c r="F201" s="79">
        <v>0</v>
      </c>
      <c r="G201" s="64"/>
      <c r="H201" s="19"/>
      <c r="L201" s="19"/>
      <c r="M201" s="19"/>
    </row>
    <row r="202" spans="1:13" ht="15.75" x14ac:dyDescent="0.25">
      <c r="A202" s="37" t="s">
        <v>308</v>
      </c>
      <c r="B202" s="45" t="s">
        <v>309</v>
      </c>
      <c r="C202" s="37">
        <v>0</v>
      </c>
      <c r="D202" s="37"/>
      <c r="E202" s="64"/>
      <c r="F202" s="79">
        <v>0</v>
      </c>
      <c r="G202" s="64"/>
      <c r="H202" s="19"/>
      <c r="L202" s="19"/>
      <c r="M202" s="19"/>
    </row>
    <row r="203" spans="1:13" ht="15.75" x14ac:dyDescent="0.25">
      <c r="A203" s="37" t="s">
        <v>310</v>
      </c>
      <c r="B203" s="45" t="s">
        <v>311</v>
      </c>
      <c r="C203" s="37">
        <v>0</v>
      </c>
      <c r="D203" s="37"/>
      <c r="E203" s="64"/>
      <c r="F203" s="79">
        <v>0</v>
      </c>
      <c r="G203" s="64"/>
      <c r="H203" s="19"/>
      <c r="L203" s="19"/>
      <c r="M203" s="19"/>
    </row>
    <row r="204" spans="1:13" ht="15.75" x14ac:dyDescent="0.25">
      <c r="A204" s="37" t="s">
        <v>312</v>
      </c>
      <c r="B204" s="45" t="s">
        <v>313</v>
      </c>
      <c r="C204" s="37">
        <v>0</v>
      </c>
      <c r="D204" s="37"/>
      <c r="E204" s="64"/>
      <c r="F204" s="79">
        <v>0</v>
      </c>
      <c r="G204" s="64"/>
      <c r="H204" s="19"/>
      <c r="L204" s="19"/>
      <c r="M204" s="19"/>
    </row>
    <row r="205" spans="1:13" ht="15.75" x14ac:dyDescent="0.25">
      <c r="A205" s="37" t="s">
        <v>314</v>
      </c>
      <c r="B205" s="45" t="s">
        <v>315</v>
      </c>
      <c r="C205" s="37">
        <v>0</v>
      </c>
      <c r="D205" s="37"/>
      <c r="E205" s="64"/>
      <c r="F205" s="79">
        <v>0</v>
      </c>
      <c r="G205" s="64"/>
      <c r="H205" s="19"/>
      <c r="L205" s="19"/>
      <c r="M205" s="19"/>
    </row>
    <row r="206" spans="1:13" ht="15.75" x14ac:dyDescent="0.25">
      <c r="A206" s="37" t="s">
        <v>316</v>
      </c>
      <c r="B206" s="45" t="s">
        <v>98</v>
      </c>
      <c r="C206" s="37">
        <v>0</v>
      </c>
      <c r="D206" s="37"/>
      <c r="E206" s="64"/>
      <c r="F206" s="79">
        <v>0</v>
      </c>
      <c r="G206" s="64"/>
      <c r="H206" s="19"/>
      <c r="L206" s="19"/>
      <c r="M206" s="19"/>
    </row>
    <row r="207" spans="1:13" ht="15.75" x14ac:dyDescent="0.25">
      <c r="A207" s="37" t="s">
        <v>317</v>
      </c>
      <c r="B207" s="60" t="s">
        <v>318</v>
      </c>
      <c r="C207" s="37">
        <v>0</v>
      </c>
      <c r="D207" s="37"/>
      <c r="E207" s="64"/>
      <c r="F207" s="79">
        <v>0</v>
      </c>
      <c r="G207" s="64"/>
      <c r="H207" s="19"/>
      <c r="L207" s="19"/>
      <c r="M207" s="19"/>
    </row>
    <row r="208" spans="1:13" ht="15.75" x14ac:dyDescent="0.25">
      <c r="A208" s="37" t="s">
        <v>319</v>
      </c>
      <c r="B208" s="72" t="s">
        <v>100</v>
      </c>
      <c r="C208" s="45">
        <v>0</v>
      </c>
      <c r="D208" s="45"/>
      <c r="E208" s="64"/>
      <c r="F208" s="81">
        <v>0</v>
      </c>
      <c r="G208" s="64"/>
      <c r="H208" s="19"/>
      <c r="L208" s="19"/>
      <c r="M208" s="19"/>
    </row>
    <row r="209" spans="1:13" ht="15.75" hidden="1" outlineLevel="1" x14ac:dyDescent="0.25">
      <c r="A209" s="37" t="s">
        <v>320</v>
      </c>
      <c r="B209" s="62" t="s">
        <v>102</v>
      </c>
      <c r="C209" s="37"/>
      <c r="D209" s="37"/>
      <c r="E209" s="64"/>
      <c r="F209" s="59" t="s">
        <v>1596</v>
      </c>
      <c r="G209" s="64"/>
      <c r="H209" s="19"/>
      <c r="L209" s="19"/>
      <c r="M209" s="19"/>
    </row>
    <row r="210" spans="1:13" ht="15.75" hidden="1" outlineLevel="1" x14ac:dyDescent="0.25">
      <c r="A210" s="37" t="s">
        <v>321</v>
      </c>
      <c r="B210" s="62" t="s">
        <v>102</v>
      </c>
      <c r="C210" s="37"/>
      <c r="D210" s="37"/>
      <c r="E210" s="64"/>
      <c r="F210" s="59" t="s">
        <v>1596</v>
      </c>
      <c r="G210" s="64"/>
      <c r="H210" s="19"/>
      <c r="L210" s="19"/>
      <c r="M210" s="19"/>
    </row>
    <row r="211" spans="1:13" ht="15.75" hidden="1" outlineLevel="1" x14ac:dyDescent="0.25">
      <c r="A211" s="37" t="s">
        <v>322</v>
      </c>
      <c r="B211" s="62" t="s">
        <v>102</v>
      </c>
      <c r="C211" s="37"/>
      <c r="D211" s="37"/>
      <c r="E211" s="64"/>
      <c r="F211" s="59" t="s">
        <v>1596</v>
      </c>
      <c r="G211" s="64"/>
      <c r="H211" s="19"/>
      <c r="L211" s="19"/>
      <c r="M211" s="19"/>
    </row>
    <row r="212" spans="1:13" ht="15.75" hidden="1" outlineLevel="1" x14ac:dyDescent="0.25">
      <c r="A212" s="37" t="s">
        <v>323</v>
      </c>
      <c r="B212" s="62" t="s">
        <v>102</v>
      </c>
      <c r="C212" s="37"/>
      <c r="D212" s="37"/>
      <c r="E212" s="64"/>
      <c r="F212" s="59" t="s">
        <v>1596</v>
      </c>
      <c r="G212" s="64"/>
      <c r="H212" s="19"/>
      <c r="L212" s="19"/>
      <c r="M212" s="19"/>
    </row>
    <row r="213" spans="1:13" ht="15.75" hidden="1" outlineLevel="1" x14ac:dyDescent="0.25">
      <c r="A213" s="37" t="s">
        <v>324</v>
      </c>
      <c r="B213" s="62" t="s">
        <v>102</v>
      </c>
      <c r="C213" s="37"/>
      <c r="D213" s="37"/>
      <c r="E213" s="64"/>
      <c r="F213" s="59" t="s">
        <v>1596</v>
      </c>
      <c r="G213" s="64"/>
      <c r="H213" s="19"/>
      <c r="L213" s="19"/>
      <c r="M213" s="19"/>
    </row>
    <row r="214" spans="1:13" ht="15.75" hidden="1" outlineLevel="1" x14ac:dyDescent="0.25">
      <c r="A214" s="37" t="s">
        <v>325</v>
      </c>
      <c r="B214" s="62" t="s">
        <v>102</v>
      </c>
      <c r="C214" s="37"/>
      <c r="D214" s="37"/>
      <c r="E214" s="64"/>
      <c r="F214" s="59" t="s">
        <v>1596</v>
      </c>
      <c r="G214" s="64"/>
      <c r="H214" s="19"/>
      <c r="L214" s="19"/>
      <c r="M214" s="19"/>
    </row>
    <row r="215" spans="1:13" ht="15.75" hidden="1" outlineLevel="1" x14ac:dyDescent="0.25">
      <c r="A215" s="37" t="s">
        <v>326</v>
      </c>
      <c r="B215" s="62" t="s">
        <v>102</v>
      </c>
      <c r="C215" s="37"/>
      <c r="D215" s="37"/>
      <c r="E215" s="64"/>
      <c r="F215" s="59" t="s">
        <v>1596</v>
      </c>
      <c r="G215" s="64"/>
      <c r="H215" s="19"/>
      <c r="L215" s="19"/>
      <c r="M215" s="19"/>
    </row>
    <row r="216" spans="1:13" ht="15" customHeight="1" collapsed="1" x14ac:dyDescent="0.25">
      <c r="A216" s="47"/>
      <c r="B216" s="48" t="s">
        <v>327</v>
      </c>
      <c r="C216" s="47" t="s">
        <v>60</v>
      </c>
      <c r="D216" s="47"/>
      <c r="E216" s="49"/>
      <c r="F216" s="50" t="s">
        <v>88</v>
      </c>
      <c r="G216" s="50" t="s">
        <v>328</v>
      </c>
      <c r="H216" s="19"/>
      <c r="L216" s="19"/>
      <c r="M216" s="19"/>
    </row>
    <row r="217" spans="1:13" ht="15.75" x14ac:dyDescent="0.25">
      <c r="A217" s="37" t="s">
        <v>329</v>
      </c>
      <c r="B217" s="45" t="s">
        <v>330</v>
      </c>
      <c r="C217" s="37">
        <v>0</v>
      </c>
      <c r="D217" s="37"/>
      <c r="E217" s="78"/>
      <c r="F217" s="79">
        <v>0</v>
      </c>
      <c r="G217" s="79">
        <v>0</v>
      </c>
      <c r="H217" s="19"/>
      <c r="L217" s="19"/>
      <c r="M217" s="19"/>
    </row>
    <row r="218" spans="1:13" ht="15.75" x14ac:dyDescent="0.25">
      <c r="A218" s="37" t="s">
        <v>331</v>
      </c>
      <c r="B218" s="45" t="s">
        <v>332</v>
      </c>
      <c r="C218" s="37">
        <v>0</v>
      </c>
      <c r="D218" s="37"/>
      <c r="E218" s="78"/>
      <c r="F218" s="79">
        <v>0</v>
      </c>
      <c r="G218" s="79">
        <v>0</v>
      </c>
      <c r="H218" s="19"/>
      <c r="L218" s="19"/>
      <c r="M218" s="19"/>
    </row>
    <row r="219" spans="1:13" ht="15.75" x14ac:dyDescent="0.25">
      <c r="A219" s="37" t="s">
        <v>333</v>
      </c>
      <c r="B219" s="45" t="s">
        <v>98</v>
      </c>
      <c r="C219" s="37">
        <v>0</v>
      </c>
      <c r="D219" s="37"/>
      <c r="E219" s="78"/>
      <c r="F219" s="79">
        <v>0</v>
      </c>
      <c r="G219" s="79">
        <v>0</v>
      </c>
      <c r="H219" s="19"/>
      <c r="L219" s="19"/>
      <c r="M219" s="19"/>
    </row>
    <row r="220" spans="1:13" ht="15.75" x14ac:dyDescent="0.25">
      <c r="A220" s="37" t="s">
        <v>334</v>
      </c>
      <c r="B220" s="72" t="s">
        <v>100</v>
      </c>
      <c r="C220" s="37">
        <v>0</v>
      </c>
      <c r="D220" s="37"/>
      <c r="E220" s="78"/>
      <c r="F220" s="77">
        <v>0</v>
      </c>
      <c r="G220" s="77">
        <v>0</v>
      </c>
      <c r="H220" s="19"/>
      <c r="L220" s="19"/>
      <c r="M220" s="19"/>
    </row>
    <row r="221" spans="1:13" ht="15.75" hidden="1" outlineLevel="1" x14ac:dyDescent="0.25">
      <c r="A221" s="37" t="s">
        <v>335</v>
      </c>
      <c r="B221" s="62" t="s">
        <v>102</v>
      </c>
      <c r="C221" s="37"/>
      <c r="D221" s="37"/>
      <c r="E221" s="78"/>
      <c r="F221" s="59" t="s">
        <v>1596</v>
      </c>
      <c r="G221" s="59" t="s">
        <v>1596</v>
      </c>
      <c r="H221" s="19"/>
      <c r="L221" s="19"/>
      <c r="M221" s="19"/>
    </row>
    <row r="222" spans="1:13" ht="15.75" hidden="1" outlineLevel="1" x14ac:dyDescent="0.25">
      <c r="A222" s="37" t="s">
        <v>336</v>
      </c>
      <c r="B222" s="62" t="s">
        <v>102</v>
      </c>
      <c r="C222" s="37"/>
      <c r="D222" s="37"/>
      <c r="E222" s="78"/>
      <c r="F222" s="59" t="s">
        <v>1596</v>
      </c>
      <c r="G222" s="59" t="s">
        <v>1596</v>
      </c>
      <c r="H222" s="19"/>
      <c r="L222" s="19"/>
      <c r="M222" s="19"/>
    </row>
    <row r="223" spans="1:13" ht="15.75" hidden="1" outlineLevel="1" x14ac:dyDescent="0.25">
      <c r="A223" s="37" t="s">
        <v>337</v>
      </c>
      <c r="B223" s="62" t="s">
        <v>102</v>
      </c>
      <c r="C223" s="37"/>
      <c r="D223" s="37"/>
      <c r="E223" s="78"/>
      <c r="F223" s="59" t="s">
        <v>1596</v>
      </c>
      <c r="G223" s="59" t="s">
        <v>1596</v>
      </c>
      <c r="H223" s="19"/>
      <c r="L223" s="19"/>
      <c r="M223" s="19"/>
    </row>
    <row r="224" spans="1:13" ht="15.75" hidden="1" outlineLevel="1" x14ac:dyDescent="0.25">
      <c r="A224" s="37" t="s">
        <v>338</v>
      </c>
      <c r="B224" s="62" t="s">
        <v>102</v>
      </c>
      <c r="C224" s="37"/>
      <c r="D224" s="37"/>
      <c r="E224" s="78"/>
      <c r="F224" s="59" t="s">
        <v>1596</v>
      </c>
      <c r="G224" s="59" t="s">
        <v>1596</v>
      </c>
      <c r="H224" s="19"/>
      <c r="L224" s="19"/>
      <c r="M224" s="19"/>
    </row>
    <row r="225" spans="1:14" ht="15.75" hidden="1" outlineLevel="1" x14ac:dyDescent="0.25">
      <c r="A225" s="37" t="s">
        <v>339</v>
      </c>
      <c r="B225" s="62" t="s">
        <v>102</v>
      </c>
      <c r="C225" s="37"/>
      <c r="D225" s="37"/>
      <c r="E225" s="78"/>
      <c r="F225" s="59" t="s">
        <v>1596</v>
      </c>
      <c r="G225" s="59" t="s">
        <v>1596</v>
      </c>
      <c r="H225" s="19"/>
      <c r="L225" s="19"/>
      <c r="M225" s="19"/>
    </row>
    <row r="226" spans="1:14" ht="15.75" hidden="1" outlineLevel="1" x14ac:dyDescent="0.25">
      <c r="A226" s="37" t="s">
        <v>340</v>
      </c>
      <c r="B226" s="62" t="s">
        <v>102</v>
      </c>
      <c r="C226" s="37"/>
      <c r="D226" s="37"/>
      <c r="E226" s="45"/>
      <c r="F226" s="59" t="s">
        <v>1596</v>
      </c>
      <c r="G226" s="59" t="s">
        <v>1596</v>
      </c>
      <c r="H226" s="19"/>
      <c r="L226" s="19"/>
      <c r="M226" s="19"/>
    </row>
    <row r="227" spans="1:14" ht="15.75" hidden="1" outlineLevel="1" x14ac:dyDescent="0.25">
      <c r="A227" s="37" t="s">
        <v>341</v>
      </c>
      <c r="B227" s="62" t="s">
        <v>102</v>
      </c>
      <c r="C227" s="37"/>
      <c r="D227" s="37"/>
      <c r="E227" s="78"/>
      <c r="F227" s="59" t="s">
        <v>1596</v>
      </c>
      <c r="G227" s="59" t="s">
        <v>1596</v>
      </c>
      <c r="H227" s="19"/>
      <c r="L227" s="19"/>
      <c r="M227" s="19"/>
    </row>
    <row r="228" spans="1:14" ht="15" customHeight="1" collapsed="1" x14ac:dyDescent="0.25">
      <c r="A228" s="47"/>
      <c r="B228" s="48" t="s">
        <v>342</v>
      </c>
      <c r="C228" s="47"/>
      <c r="D228" s="47"/>
      <c r="E228" s="49"/>
      <c r="F228" s="50"/>
      <c r="G228" s="50"/>
      <c r="H228" s="19"/>
      <c r="L228" s="19"/>
      <c r="M228" s="19"/>
    </row>
    <row r="229" spans="1:14" ht="15.75" x14ac:dyDescent="0.25">
      <c r="A229" s="37" t="s">
        <v>343</v>
      </c>
      <c r="B229" s="45" t="s">
        <v>344</v>
      </c>
      <c r="C229" s="74" t="s">
        <v>52</v>
      </c>
      <c r="D229" s="37"/>
      <c r="E229" s="37"/>
      <c r="F229" s="37"/>
      <c r="G229" s="40"/>
      <c r="H229" s="19"/>
      <c r="L229" s="19"/>
      <c r="M229" s="19"/>
    </row>
    <row r="230" spans="1:14" ht="15" customHeight="1" x14ac:dyDescent="0.25">
      <c r="A230" s="47"/>
      <c r="B230" s="48" t="s">
        <v>345</v>
      </c>
      <c r="C230" s="47"/>
      <c r="D230" s="47"/>
      <c r="E230" s="49"/>
      <c r="F230" s="50"/>
      <c r="G230" s="50"/>
      <c r="H230" s="19"/>
      <c r="L230" s="19"/>
      <c r="M230" s="19"/>
    </row>
    <row r="231" spans="1:14" ht="15.75" x14ac:dyDescent="0.25">
      <c r="A231" s="37" t="s">
        <v>346</v>
      </c>
      <c r="B231" s="45" t="s">
        <v>347</v>
      </c>
      <c r="C231" s="74">
        <v>71742.631347351067</v>
      </c>
      <c r="D231" s="37"/>
      <c r="E231" s="45"/>
      <c r="F231" s="37"/>
      <c r="G231" s="40"/>
      <c r="H231" s="19"/>
      <c r="L231" s="19"/>
      <c r="M231" s="19"/>
    </row>
    <row r="232" spans="1:14" ht="15.75" x14ac:dyDescent="0.25">
      <c r="A232" s="37" t="s">
        <v>348</v>
      </c>
      <c r="B232" s="45" t="s">
        <v>349</v>
      </c>
      <c r="C232" s="37" t="s">
        <v>350</v>
      </c>
      <c r="D232" s="37"/>
      <c r="E232" s="45"/>
      <c r="F232" s="37"/>
      <c r="G232" s="40"/>
      <c r="H232" s="19"/>
      <c r="L232" s="19"/>
      <c r="M232" s="19"/>
    </row>
    <row r="233" spans="1:14" ht="15.75" x14ac:dyDescent="0.25">
      <c r="A233" s="37" t="s">
        <v>351</v>
      </c>
      <c r="B233" s="45" t="s">
        <v>352</v>
      </c>
      <c r="C233" s="37" t="s">
        <v>353</v>
      </c>
      <c r="D233" s="37"/>
      <c r="E233" s="45"/>
      <c r="F233" s="37"/>
      <c r="G233" s="40"/>
      <c r="H233" s="19"/>
      <c r="L233" s="19"/>
      <c r="M233" s="19"/>
    </row>
    <row r="234" spans="1:14" ht="15.75" hidden="1" outlineLevel="1" x14ac:dyDescent="0.25">
      <c r="A234" s="37" t="s">
        <v>354</v>
      </c>
      <c r="B234" s="43" t="s">
        <v>355</v>
      </c>
      <c r="C234" s="45"/>
      <c r="D234" s="45"/>
      <c r="E234" s="45"/>
      <c r="F234" s="37"/>
      <c r="G234" s="40"/>
      <c r="H234" s="19"/>
      <c r="L234" s="19"/>
      <c r="M234" s="19"/>
    </row>
    <row r="235" spans="1:14" ht="15.75" hidden="1" outlineLevel="1" x14ac:dyDescent="0.25">
      <c r="A235" s="37" t="s">
        <v>356</v>
      </c>
      <c r="B235" s="43" t="s">
        <v>357</v>
      </c>
      <c r="C235" s="45"/>
      <c r="D235" s="45"/>
      <c r="E235" s="45"/>
      <c r="F235" s="37"/>
      <c r="G235" s="40"/>
      <c r="H235" s="19"/>
      <c r="L235" s="19"/>
      <c r="M235" s="19"/>
    </row>
    <row r="236" spans="1:14" ht="15.75" hidden="1" outlineLevel="1" x14ac:dyDescent="0.25">
      <c r="A236" s="37" t="s">
        <v>358</v>
      </c>
      <c r="B236" s="43" t="s">
        <v>359</v>
      </c>
      <c r="C236" s="45"/>
      <c r="D236" s="45"/>
      <c r="E236" s="45"/>
      <c r="F236" s="37"/>
      <c r="G236" s="40"/>
      <c r="H236" s="19"/>
      <c r="L236" s="19"/>
      <c r="M236" s="19"/>
    </row>
    <row r="237" spans="1:14" ht="15.75" hidden="1" outlineLevel="1" x14ac:dyDescent="0.25">
      <c r="A237" s="37" t="s">
        <v>360</v>
      </c>
      <c r="B237" s="37"/>
      <c r="D237" s="45"/>
      <c r="E237" s="45"/>
      <c r="F237" s="37"/>
      <c r="G237" s="40"/>
      <c r="H237" s="19"/>
      <c r="L237" s="19"/>
      <c r="M237" s="19"/>
    </row>
    <row r="238" spans="1:14" ht="15.75" hidden="1" outlineLevel="1" x14ac:dyDescent="0.25">
      <c r="A238" s="37" t="s">
        <v>361</v>
      </c>
      <c r="B238" s="37"/>
      <c r="C238" s="84"/>
      <c r="D238" s="45"/>
      <c r="E238" s="45"/>
      <c r="F238" s="37"/>
      <c r="G238" s="40"/>
      <c r="H238" s="19"/>
      <c r="L238" s="19"/>
      <c r="M238" s="19"/>
    </row>
    <row r="239" spans="1:14" ht="15.75" hidden="1" outlineLevel="1" x14ac:dyDescent="0.2">
      <c r="A239" s="37" t="s">
        <v>362</v>
      </c>
      <c r="B239" s="37"/>
      <c r="C239" s="37"/>
      <c r="D239" s="85"/>
      <c r="E239" s="85"/>
      <c r="F239" s="85"/>
      <c r="G239" s="85"/>
      <c r="H239" s="19"/>
      <c r="K239" s="86"/>
      <c r="L239" s="86"/>
      <c r="M239" s="86"/>
      <c r="N239" s="86"/>
    </row>
    <row r="240" spans="1:14" ht="15.75" hidden="1" outlineLevel="1" x14ac:dyDescent="0.2">
      <c r="A240" s="37" t="s">
        <v>363</v>
      </c>
      <c r="B240" s="37"/>
      <c r="C240" s="37"/>
      <c r="D240" s="85"/>
      <c r="E240" s="85"/>
      <c r="F240" s="85"/>
      <c r="G240" s="85"/>
      <c r="H240" s="19"/>
      <c r="K240" s="86"/>
      <c r="L240" s="86"/>
      <c r="M240" s="86"/>
      <c r="N240" s="86"/>
    </row>
    <row r="241" spans="1:14" ht="15.75" hidden="1" outlineLevel="1" x14ac:dyDescent="0.2">
      <c r="A241" s="37" t="s">
        <v>364</v>
      </c>
      <c r="B241" s="37"/>
      <c r="C241" s="37"/>
      <c r="D241" s="85"/>
      <c r="E241" s="85"/>
      <c r="F241" s="85"/>
      <c r="G241" s="85"/>
      <c r="H241" s="19"/>
      <c r="K241" s="86"/>
      <c r="L241" s="86"/>
      <c r="M241" s="86"/>
      <c r="N241" s="86"/>
    </row>
    <row r="242" spans="1:14" ht="15.75" hidden="1" outlineLevel="1" x14ac:dyDescent="0.2">
      <c r="A242" s="37" t="s">
        <v>365</v>
      </c>
      <c r="B242" s="37"/>
      <c r="C242" s="37"/>
      <c r="D242" s="85"/>
      <c r="E242" s="85"/>
      <c r="F242" s="85"/>
      <c r="G242" s="85"/>
      <c r="H242" s="19"/>
      <c r="K242" s="86"/>
      <c r="L242" s="86"/>
      <c r="M242" s="86"/>
      <c r="N242" s="86"/>
    </row>
    <row r="243" spans="1:14" ht="15.75" hidden="1" outlineLevel="1" x14ac:dyDescent="0.2">
      <c r="A243" s="37" t="s">
        <v>366</v>
      </c>
      <c r="B243" s="37"/>
      <c r="C243" s="37"/>
      <c r="D243" s="85"/>
      <c r="E243" s="85"/>
      <c r="F243" s="85"/>
      <c r="G243" s="85"/>
      <c r="H243" s="19"/>
      <c r="K243" s="86"/>
      <c r="L243" s="86"/>
      <c r="M243" s="86"/>
      <c r="N243" s="86"/>
    </row>
    <row r="244" spans="1:14" ht="15.75" hidden="1" outlineLevel="1" x14ac:dyDescent="0.2">
      <c r="A244" s="37" t="s">
        <v>367</v>
      </c>
      <c r="B244" s="37"/>
      <c r="C244" s="37"/>
      <c r="D244" s="85"/>
      <c r="E244" s="85"/>
      <c r="F244" s="85"/>
      <c r="G244" s="85"/>
      <c r="H244" s="19"/>
      <c r="K244" s="86"/>
      <c r="L244" s="86"/>
      <c r="M244" s="86"/>
      <c r="N244" s="86"/>
    </row>
    <row r="245" spans="1:14" ht="15.75" hidden="1" outlineLevel="1" x14ac:dyDescent="0.2">
      <c r="A245" s="37" t="s">
        <v>368</v>
      </c>
      <c r="B245" s="37"/>
      <c r="C245" s="37"/>
      <c r="D245" s="85"/>
      <c r="E245" s="85"/>
      <c r="F245" s="85"/>
      <c r="G245" s="85"/>
      <c r="H245" s="19"/>
      <c r="K245" s="86"/>
      <c r="L245" s="86"/>
      <c r="M245" s="86"/>
      <c r="N245" s="86"/>
    </row>
    <row r="246" spans="1:14" ht="15.75" hidden="1" outlineLevel="1" x14ac:dyDescent="0.2">
      <c r="A246" s="37" t="s">
        <v>369</v>
      </c>
      <c r="B246" s="37"/>
      <c r="C246" s="37"/>
      <c r="D246" s="85"/>
      <c r="E246" s="85"/>
      <c r="F246" s="85"/>
      <c r="G246" s="85"/>
      <c r="H246" s="19"/>
      <c r="K246" s="86"/>
      <c r="L246" s="86"/>
      <c r="M246" s="86"/>
      <c r="N246" s="86"/>
    </row>
    <row r="247" spans="1:14" ht="15.75" hidden="1" outlineLevel="1" x14ac:dyDescent="0.2">
      <c r="A247" s="37" t="s">
        <v>370</v>
      </c>
      <c r="B247" s="37"/>
      <c r="C247" s="37"/>
      <c r="D247" s="85"/>
      <c r="E247" s="85"/>
      <c r="F247" s="85"/>
      <c r="G247" s="85"/>
      <c r="H247" s="19"/>
      <c r="K247" s="86"/>
      <c r="L247" s="86"/>
      <c r="M247" s="86"/>
      <c r="N247" s="86"/>
    </row>
    <row r="248" spans="1:14" ht="15.75" hidden="1" outlineLevel="1" x14ac:dyDescent="0.2">
      <c r="A248" s="37" t="s">
        <v>371</v>
      </c>
      <c r="B248" s="37"/>
      <c r="C248" s="37"/>
      <c r="D248" s="85"/>
      <c r="E248" s="85"/>
      <c r="F248" s="85"/>
      <c r="G248" s="85"/>
      <c r="H248" s="19"/>
      <c r="K248" s="86"/>
      <c r="L248" s="86"/>
      <c r="M248" s="86"/>
      <c r="N248" s="86"/>
    </row>
    <row r="249" spans="1:14" ht="15.75" hidden="1" outlineLevel="1" x14ac:dyDescent="0.2">
      <c r="A249" s="37" t="s">
        <v>372</v>
      </c>
      <c r="B249" s="37"/>
      <c r="C249" s="37"/>
      <c r="D249" s="85"/>
      <c r="E249" s="85"/>
      <c r="F249" s="85"/>
      <c r="G249" s="85"/>
      <c r="H249" s="19"/>
      <c r="K249" s="86"/>
      <c r="L249" s="86"/>
      <c r="M249" s="86"/>
      <c r="N249" s="86"/>
    </row>
    <row r="250" spans="1:14" ht="15.75" hidden="1" outlineLevel="1" x14ac:dyDescent="0.2">
      <c r="A250" s="37" t="s">
        <v>373</v>
      </c>
      <c r="B250" s="37"/>
      <c r="C250" s="37"/>
      <c r="D250" s="85"/>
      <c r="E250" s="85"/>
      <c r="F250" s="85"/>
      <c r="G250" s="85"/>
      <c r="H250" s="19"/>
      <c r="K250" s="86"/>
      <c r="L250" s="86"/>
      <c r="M250" s="86"/>
      <c r="N250" s="86"/>
    </row>
    <row r="251" spans="1:14" ht="15.75" hidden="1" outlineLevel="1" x14ac:dyDescent="0.2">
      <c r="A251" s="37" t="s">
        <v>374</v>
      </c>
      <c r="B251" s="37"/>
      <c r="C251" s="37"/>
      <c r="D251" s="85"/>
      <c r="E251" s="85"/>
      <c r="F251" s="85"/>
      <c r="G251" s="85"/>
      <c r="H251" s="19"/>
      <c r="K251" s="86"/>
      <c r="L251" s="86"/>
      <c r="M251" s="86"/>
      <c r="N251" s="86"/>
    </row>
    <row r="252" spans="1:14" ht="15.75" hidden="1" outlineLevel="1" x14ac:dyDescent="0.2">
      <c r="A252" s="37" t="s">
        <v>375</v>
      </c>
      <c r="B252" s="37"/>
      <c r="C252" s="37"/>
      <c r="D252" s="85"/>
      <c r="E252" s="85"/>
      <c r="F252" s="85"/>
      <c r="G252" s="85"/>
      <c r="H252" s="19"/>
      <c r="K252" s="86"/>
      <c r="L252" s="86"/>
      <c r="M252" s="86"/>
      <c r="N252" s="86"/>
    </row>
    <row r="253" spans="1:14" ht="15.75" hidden="1" outlineLevel="1" x14ac:dyDescent="0.2">
      <c r="A253" s="37" t="s">
        <v>376</v>
      </c>
      <c r="B253" s="37"/>
      <c r="C253" s="37"/>
      <c r="D253" s="85"/>
      <c r="E253" s="85"/>
      <c r="F253" s="85"/>
      <c r="G253" s="85"/>
      <c r="H253" s="19"/>
      <c r="K253" s="86"/>
      <c r="L253" s="86"/>
      <c r="M253" s="86"/>
      <c r="N253" s="86"/>
    </row>
    <row r="254" spans="1:14" ht="15.75" hidden="1" outlineLevel="1" x14ac:dyDescent="0.2">
      <c r="A254" s="37" t="s">
        <v>377</v>
      </c>
      <c r="B254" s="37"/>
      <c r="C254" s="37"/>
      <c r="D254" s="85"/>
      <c r="E254" s="85"/>
      <c r="F254" s="85"/>
      <c r="G254" s="85"/>
      <c r="H254" s="19"/>
      <c r="K254" s="86"/>
      <c r="L254" s="86"/>
      <c r="M254" s="86"/>
      <c r="N254" s="86"/>
    </row>
    <row r="255" spans="1:14" ht="15.75" hidden="1" outlineLevel="1" x14ac:dyDescent="0.2">
      <c r="A255" s="37" t="s">
        <v>378</v>
      </c>
      <c r="B255" s="37"/>
      <c r="C255" s="37"/>
      <c r="D255" s="85"/>
      <c r="E255" s="85"/>
      <c r="F255" s="85"/>
      <c r="G255" s="85"/>
      <c r="H255" s="19"/>
      <c r="K255" s="86"/>
      <c r="L255" s="86"/>
      <c r="M255" s="86"/>
      <c r="N255" s="86"/>
    </row>
    <row r="256" spans="1:14" ht="15.75" hidden="1" outlineLevel="1" x14ac:dyDescent="0.2">
      <c r="A256" s="37" t="s">
        <v>379</v>
      </c>
      <c r="B256" s="37"/>
      <c r="C256" s="37"/>
      <c r="D256" s="85"/>
      <c r="E256" s="85"/>
      <c r="F256" s="85"/>
      <c r="G256" s="85"/>
      <c r="H256" s="19"/>
      <c r="K256" s="86"/>
      <c r="L256" s="86"/>
      <c r="M256" s="86"/>
      <c r="N256" s="86"/>
    </row>
    <row r="257" spans="1:14" ht="15.75" hidden="1" outlineLevel="1" x14ac:dyDescent="0.2">
      <c r="A257" s="37" t="s">
        <v>380</v>
      </c>
      <c r="B257" s="37"/>
      <c r="C257" s="37"/>
      <c r="D257" s="85"/>
      <c r="E257" s="85"/>
      <c r="F257" s="85"/>
      <c r="G257" s="85"/>
      <c r="H257" s="19"/>
      <c r="K257" s="86"/>
      <c r="L257" s="86"/>
      <c r="M257" s="86"/>
      <c r="N257" s="86"/>
    </row>
    <row r="258" spans="1:14" ht="15.75" hidden="1" outlineLevel="1" x14ac:dyDescent="0.2">
      <c r="A258" s="37" t="s">
        <v>381</v>
      </c>
      <c r="B258" s="37"/>
      <c r="C258" s="37"/>
      <c r="D258" s="85"/>
      <c r="E258" s="85"/>
      <c r="F258" s="85"/>
      <c r="G258" s="85"/>
      <c r="H258" s="19"/>
      <c r="K258" s="86"/>
      <c r="L258" s="86"/>
      <c r="M258" s="86"/>
      <c r="N258" s="86"/>
    </row>
    <row r="259" spans="1:14" ht="15.75" hidden="1" outlineLevel="1" x14ac:dyDescent="0.2">
      <c r="A259" s="37" t="s">
        <v>382</v>
      </c>
      <c r="B259" s="37"/>
      <c r="C259" s="37"/>
      <c r="D259" s="85"/>
      <c r="E259" s="85"/>
      <c r="F259" s="85"/>
      <c r="G259" s="85"/>
      <c r="H259" s="19"/>
      <c r="K259" s="86"/>
      <c r="L259" s="86"/>
      <c r="M259" s="86"/>
      <c r="N259" s="86"/>
    </row>
    <row r="260" spans="1:14" ht="15.75" hidden="1" outlineLevel="1" x14ac:dyDescent="0.2">
      <c r="A260" s="37" t="s">
        <v>383</v>
      </c>
      <c r="B260" s="37"/>
      <c r="C260" s="37"/>
      <c r="D260" s="85"/>
      <c r="E260" s="85"/>
      <c r="F260" s="85"/>
      <c r="G260" s="85"/>
      <c r="H260" s="19"/>
      <c r="K260" s="86"/>
      <c r="L260" s="86"/>
      <c r="M260" s="86"/>
      <c r="N260" s="86"/>
    </row>
    <row r="261" spans="1:14" ht="15.75" hidden="1" outlineLevel="1" x14ac:dyDescent="0.2">
      <c r="A261" s="37" t="s">
        <v>384</v>
      </c>
      <c r="B261" s="37"/>
      <c r="C261" s="37"/>
      <c r="D261" s="85"/>
      <c r="E261" s="85"/>
      <c r="F261" s="85"/>
      <c r="G261" s="85"/>
      <c r="H261" s="19"/>
      <c r="K261" s="86"/>
      <c r="L261" s="86"/>
      <c r="M261" s="86"/>
      <c r="N261" s="86"/>
    </row>
    <row r="262" spans="1:14" ht="15.75" hidden="1" outlineLevel="1" x14ac:dyDescent="0.2">
      <c r="A262" s="37" t="s">
        <v>385</v>
      </c>
      <c r="B262" s="37"/>
      <c r="C262" s="37"/>
      <c r="D262" s="85"/>
      <c r="E262" s="85"/>
      <c r="F262" s="85"/>
      <c r="G262" s="85"/>
      <c r="H262" s="19"/>
      <c r="K262" s="86"/>
      <c r="L262" s="86"/>
      <c r="M262" s="86"/>
      <c r="N262" s="86"/>
    </row>
    <row r="263" spans="1:14" ht="15.75" hidden="1" outlineLevel="1" x14ac:dyDescent="0.2">
      <c r="A263" s="37" t="s">
        <v>386</v>
      </c>
      <c r="B263" s="37"/>
      <c r="C263" s="37"/>
      <c r="D263" s="85"/>
      <c r="E263" s="85"/>
      <c r="F263" s="85"/>
      <c r="G263" s="85"/>
      <c r="H263" s="19"/>
      <c r="K263" s="86"/>
      <c r="L263" s="86"/>
      <c r="M263" s="86"/>
      <c r="N263" s="86"/>
    </row>
    <row r="264" spans="1:14" ht="15.75" hidden="1" outlineLevel="1" x14ac:dyDescent="0.2">
      <c r="A264" s="37" t="s">
        <v>387</v>
      </c>
      <c r="B264" s="37"/>
      <c r="C264" s="37"/>
      <c r="D264" s="85"/>
      <c r="E264" s="85"/>
      <c r="F264" s="85"/>
      <c r="G264" s="85"/>
      <c r="H264" s="19"/>
      <c r="K264" s="86"/>
      <c r="L264" s="86"/>
      <c r="M264" s="86"/>
      <c r="N264" s="86"/>
    </row>
    <row r="265" spans="1:14" ht="15.75" hidden="1" outlineLevel="1" x14ac:dyDescent="0.2">
      <c r="A265" s="37" t="s">
        <v>388</v>
      </c>
      <c r="B265" s="37"/>
      <c r="C265" s="37"/>
      <c r="D265" s="85"/>
      <c r="E265" s="85"/>
      <c r="F265" s="85"/>
      <c r="G265" s="85"/>
      <c r="H265" s="19"/>
      <c r="K265" s="86"/>
      <c r="L265" s="86"/>
      <c r="M265" s="86"/>
      <c r="N265" s="86"/>
    </row>
    <row r="266" spans="1:14" ht="15.75" hidden="1" outlineLevel="1" x14ac:dyDescent="0.2">
      <c r="A266" s="37" t="s">
        <v>389</v>
      </c>
      <c r="B266" s="37"/>
      <c r="C266" s="37"/>
      <c r="D266" s="85"/>
      <c r="E266" s="85"/>
      <c r="F266" s="85"/>
      <c r="G266" s="85"/>
      <c r="H266" s="19"/>
      <c r="K266" s="86"/>
      <c r="L266" s="86"/>
      <c r="M266" s="86"/>
      <c r="N266" s="86"/>
    </row>
    <row r="267" spans="1:14" ht="15.75" hidden="1" outlineLevel="1" x14ac:dyDescent="0.2">
      <c r="A267" s="37" t="s">
        <v>390</v>
      </c>
      <c r="B267" s="37"/>
      <c r="C267" s="37"/>
      <c r="D267" s="85"/>
      <c r="E267" s="85"/>
      <c r="F267" s="85"/>
      <c r="G267" s="85"/>
      <c r="H267" s="19"/>
      <c r="K267" s="86"/>
      <c r="L267" s="86"/>
      <c r="M267" s="86"/>
      <c r="N267" s="86"/>
    </row>
    <row r="268" spans="1:14" ht="15.75" hidden="1" outlineLevel="1" x14ac:dyDescent="0.2">
      <c r="A268" s="37" t="s">
        <v>391</v>
      </c>
      <c r="B268" s="37"/>
      <c r="C268" s="37"/>
      <c r="D268" s="85"/>
      <c r="E268" s="85"/>
      <c r="F268" s="85"/>
      <c r="G268" s="85"/>
      <c r="H268" s="19"/>
      <c r="K268" s="86"/>
      <c r="L268" s="86"/>
      <c r="M268" s="86"/>
      <c r="N268" s="86"/>
    </row>
    <row r="269" spans="1:14" ht="15.75" hidden="1" outlineLevel="1" x14ac:dyDescent="0.2">
      <c r="A269" s="37" t="s">
        <v>392</v>
      </c>
      <c r="B269" s="37"/>
      <c r="C269" s="37"/>
      <c r="D269" s="85"/>
      <c r="E269" s="85"/>
      <c r="F269" s="85"/>
      <c r="G269" s="85"/>
      <c r="H269" s="19"/>
      <c r="K269" s="86"/>
      <c r="L269" s="86"/>
      <c r="M269" s="86"/>
      <c r="N269" s="86"/>
    </row>
    <row r="270" spans="1:14" ht="15.75" hidden="1" outlineLevel="1" x14ac:dyDescent="0.2">
      <c r="A270" s="37" t="s">
        <v>393</v>
      </c>
      <c r="B270" s="37"/>
      <c r="C270" s="37"/>
      <c r="D270" s="85"/>
      <c r="E270" s="85"/>
      <c r="F270" s="85"/>
      <c r="G270" s="85"/>
      <c r="H270" s="19"/>
      <c r="K270" s="86"/>
      <c r="L270" s="86"/>
      <c r="M270" s="86"/>
      <c r="N270" s="86"/>
    </row>
    <row r="271" spans="1:14" ht="15.75" hidden="1" outlineLevel="1" x14ac:dyDescent="0.2">
      <c r="A271" s="37" t="s">
        <v>394</v>
      </c>
      <c r="B271" s="37"/>
      <c r="C271" s="37"/>
      <c r="D271" s="85"/>
      <c r="E271" s="85"/>
      <c r="F271" s="85"/>
      <c r="G271" s="85"/>
      <c r="H271" s="19"/>
      <c r="K271" s="86"/>
      <c r="L271" s="86"/>
      <c r="M271" s="86"/>
      <c r="N271" s="86"/>
    </row>
    <row r="272" spans="1:14" ht="15.75" hidden="1" outlineLevel="1" x14ac:dyDescent="0.2">
      <c r="A272" s="37" t="s">
        <v>395</v>
      </c>
      <c r="B272" s="37"/>
      <c r="C272" s="37"/>
      <c r="D272" s="85"/>
      <c r="E272" s="85"/>
      <c r="F272" s="85"/>
      <c r="G272" s="85"/>
      <c r="H272" s="19"/>
      <c r="K272" s="86"/>
      <c r="L272" s="86"/>
      <c r="M272" s="86"/>
      <c r="N272" s="86"/>
    </row>
    <row r="273" spans="1:14" ht="15.75" hidden="1" outlineLevel="1" x14ac:dyDescent="0.2">
      <c r="A273" s="37" t="s">
        <v>396</v>
      </c>
      <c r="B273" s="37"/>
      <c r="C273" s="37"/>
      <c r="D273" s="85"/>
      <c r="E273" s="85"/>
      <c r="F273" s="85"/>
      <c r="G273" s="85"/>
      <c r="H273" s="19"/>
      <c r="K273" s="86"/>
      <c r="L273" s="86"/>
      <c r="M273" s="86"/>
      <c r="N273" s="86"/>
    </row>
    <row r="274" spans="1:14" ht="15.75" hidden="1" outlineLevel="1" x14ac:dyDescent="0.2">
      <c r="A274" s="37" t="s">
        <v>397</v>
      </c>
      <c r="B274" s="37"/>
      <c r="C274" s="37"/>
      <c r="D274" s="85"/>
      <c r="E274" s="85"/>
      <c r="F274" s="85"/>
      <c r="G274" s="85"/>
      <c r="H274" s="19"/>
      <c r="K274" s="86"/>
      <c r="L274" s="86"/>
      <c r="M274" s="86"/>
      <c r="N274" s="86"/>
    </row>
    <row r="275" spans="1:14" ht="15.75" hidden="1" outlineLevel="1" x14ac:dyDescent="0.2">
      <c r="A275" s="37" t="s">
        <v>398</v>
      </c>
      <c r="B275" s="37"/>
      <c r="C275" s="37"/>
      <c r="D275" s="85"/>
      <c r="E275" s="85"/>
      <c r="F275" s="85"/>
      <c r="G275" s="85"/>
      <c r="H275" s="19"/>
      <c r="K275" s="86"/>
      <c r="L275" s="86"/>
      <c r="M275" s="86"/>
      <c r="N275" s="86"/>
    </row>
    <row r="276" spans="1:14" ht="15.75" hidden="1" outlineLevel="1" x14ac:dyDescent="0.2">
      <c r="A276" s="37" t="s">
        <v>399</v>
      </c>
      <c r="B276" s="37"/>
      <c r="C276" s="37"/>
      <c r="D276" s="85"/>
      <c r="E276" s="85"/>
      <c r="F276" s="85"/>
      <c r="G276" s="85"/>
      <c r="H276" s="19"/>
      <c r="K276" s="86"/>
      <c r="L276" s="86"/>
      <c r="M276" s="86"/>
      <c r="N276" s="86"/>
    </row>
    <row r="277" spans="1:14" ht="15.75" hidden="1" outlineLevel="1" x14ac:dyDescent="0.2">
      <c r="A277" s="37" t="s">
        <v>400</v>
      </c>
      <c r="B277" s="37"/>
      <c r="C277" s="37"/>
      <c r="D277" s="85"/>
      <c r="E277" s="85"/>
      <c r="F277" s="85"/>
      <c r="G277" s="85"/>
      <c r="H277" s="19"/>
      <c r="K277" s="86"/>
      <c r="L277" s="86"/>
      <c r="M277" s="86"/>
      <c r="N277" s="86"/>
    </row>
    <row r="278" spans="1:14" ht="15.75" hidden="1" outlineLevel="1" x14ac:dyDescent="0.2">
      <c r="A278" s="37" t="s">
        <v>401</v>
      </c>
      <c r="B278" s="37"/>
      <c r="C278" s="37"/>
      <c r="D278" s="85"/>
      <c r="E278" s="85"/>
      <c r="F278" s="85"/>
      <c r="G278" s="85"/>
      <c r="H278" s="19"/>
      <c r="K278" s="86"/>
      <c r="L278" s="86"/>
      <c r="M278" s="86"/>
      <c r="N278" s="86"/>
    </row>
    <row r="279" spans="1:14" ht="15.75" hidden="1" outlineLevel="1" x14ac:dyDescent="0.2">
      <c r="A279" s="37" t="s">
        <v>402</v>
      </c>
      <c r="B279" s="37"/>
      <c r="C279" s="37"/>
      <c r="D279" s="85"/>
      <c r="E279" s="85"/>
      <c r="F279" s="85"/>
      <c r="G279" s="85"/>
      <c r="H279" s="19"/>
      <c r="K279" s="86"/>
      <c r="L279" s="86"/>
      <c r="M279" s="86"/>
      <c r="N279" s="86"/>
    </row>
    <row r="280" spans="1:14" ht="15.75" hidden="1" outlineLevel="1" x14ac:dyDescent="0.2">
      <c r="A280" s="37" t="s">
        <v>403</v>
      </c>
      <c r="B280" s="37"/>
      <c r="C280" s="37"/>
      <c r="D280" s="85"/>
      <c r="E280" s="85"/>
      <c r="F280" s="85"/>
      <c r="G280" s="85"/>
      <c r="H280" s="19"/>
      <c r="K280" s="86"/>
      <c r="L280" s="86"/>
      <c r="M280" s="86"/>
      <c r="N280" s="86"/>
    </row>
    <row r="281" spans="1:14" ht="15.75" hidden="1" outlineLevel="1" x14ac:dyDescent="0.2">
      <c r="A281" s="37" t="s">
        <v>404</v>
      </c>
      <c r="B281" s="37"/>
      <c r="C281" s="37"/>
      <c r="D281" s="85"/>
      <c r="E281" s="85"/>
      <c r="F281" s="85"/>
      <c r="G281" s="85"/>
      <c r="H281" s="19"/>
      <c r="K281" s="86"/>
      <c r="L281" s="86"/>
      <c r="M281" s="86"/>
      <c r="N281" s="86"/>
    </row>
    <row r="282" spans="1:14" ht="15.75" hidden="1" outlineLevel="1" x14ac:dyDescent="0.2">
      <c r="A282" s="37" t="s">
        <v>405</v>
      </c>
      <c r="B282" s="37"/>
      <c r="C282" s="37"/>
      <c r="D282" s="85"/>
      <c r="E282" s="85"/>
      <c r="F282" s="85"/>
      <c r="G282" s="85"/>
      <c r="H282" s="19"/>
      <c r="K282" s="86"/>
      <c r="L282" s="86"/>
      <c r="M282" s="86"/>
      <c r="N282" s="86"/>
    </row>
    <row r="283" spans="1:14" ht="15.75" hidden="1" outlineLevel="1" x14ac:dyDescent="0.2">
      <c r="A283" s="37" t="s">
        <v>406</v>
      </c>
      <c r="B283" s="37"/>
      <c r="C283" s="37"/>
      <c r="D283" s="85"/>
      <c r="E283" s="85"/>
      <c r="F283" s="85"/>
      <c r="G283" s="85"/>
      <c r="H283" s="19"/>
      <c r="K283" s="86"/>
      <c r="L283" s="86"/>
      <c r="M283" s="86"/>
      <c r="N283" s="86"/>
    </row>
    <row r="284" spans="1:14" ht="15.75" hidden="1" outlineLevel="1" x14ac:dyDescent="0.2">
      <c r="A284" s="37" t="s">
        <v>407</v>
      </c>
      <c r="B284" s="37"/>
      <c r="C284" s="37"/>
      <c r="D284" s="85"/>
      <c r="E284" s="85"/>
      <c r="F284" s="85"/>
      <c r="G284" s="85"/>
      <c r="H284" s="19"/>
      <c r="K284" s="86"/>
      <c r="L284" s="86"/>
      <c r="M284" s="86"/>
      <c r="N284" s="86"/>
    </row>
    <row r="285" spans="1:14" ht="31.5" collapsed="1" x14ac:dyDescent="0.25">
      <c r="A285" s="34"/>
      <c r="B285" s="34" t="s">
        <v>408</v>
      </c>
      <c r="C285" s="34" t="s">
        <v>409</v>
      </c>
      <c r="D285" s="34" t="s">
        <v>409</v>
      </c>
      <c r="E285" s="34"/>
      <c r="F285" s="35"/>
      <c r="G285" s="36"/>
      <c r="H285" s="19"/>
      <c r="I285" s="26"/>
      <c r="J285" s="26"/>
      <c r="K285" s="26"/>
      <c r="L285" s="26"/>
      <c r="M285" s="29"/>
    </row>
    <row r="286" spans="1:14" ht="18.75" x14ac:dyDescent="0.25">
      <c r="A286" s="87" t="s">
        <v>410</v>
      </c>
      <c r="B286" s="43"/>
      <c r="C286" s="43"/>
      <c r="D286" s="43"/>
      <c r="E286" s="43"/>
      <c r="F286" s="88"/>
      <c r="G286" s="43"/>
      <c r="H286" s="19"/>
      <c r="I286" s="26"/>
      <c r="J286" s="26"/>
      <c r="K286" s="26"/>
      <c r="L286" s="26"/>
      <c r="M286" s="29"/>
    </row>
    <row r="287" spans="1:14" ht="18.75" x14ac:dyDescent="0.25">
      <c r="A287" s="87" t="s">
        <v>411</v>
      </c>
      <c r="B287" s="43"/>
      <c r="C287" s="43"/>
      <c r="D287" s="43"/>
      <c r="E287" s="43"/>
      <c r="F287" s="88"/>
      <c r="G287" s="43"/>
      <c r="H287" s="19"/>
      <c r="I287" s="26"/>
      <c r="J287" s="26"/>
      <c r="K287" s="26"/>
      <c r="L287" s="26"/>
      <c r="M287" s="29"/>
    </row>
    <row r="288" spans="1:14" ht="15.75" x14ac:dyDescent="0.25">
      <c r="A288" s="37" t="s">
        <v>412</v>
      </c>
      <c r="B288" s="43" t="s">
        <v>413</v>
      </c>
      <c r="C288" s="89">
        <v>38</v>
      </c>
      <c r="D288" s="90"/>
      <c r="E288" s="90"/>
      <c r="F288" s="90"/>
      <c r="G288" s="91"/>
      <c r="H288" s="19"/>
      <c r="I288" s="92"/>
      <c r="J288" s="41"/>
      <c r="L288" s="93"/>
      <c r="M288" s="93"/>
      <c r="N288" s="93"/>
    </row>
    <row r="289" spans="1:14" ht="15.75" x14ac:dyDescent="0.25">
      <c r="A289" s="37" t="s">
        <v>414</v>
      </c>
      <c r="B289" s="43" t="s">
        <v>415</v>
      </c>
      <c r="C289" s="89">
        <v>39</v>
      </c>
      <c r="D289" s="94"/>
      <c r="E289" s="90"/>
      <c r="F289" s="90"/>
      <c r="G289" s="40"/>
      <c r="H289" s="19"/>
      <c r="I289" s="92"/>
      <c r="J289" s="41"/>
      <c r="L289" s="93"/>
      <c r="M289" s="93"/>
    </row>
    <row r="290" spans="1:14" ht="15.75" x14ac:dyDescent="0.25">
      <c r="A290" s="37" t="s">
        <v>416</v>
      </c>
      <c r="B290" s="43" t="s">
        <v>417</v>
      </c>
      <c r="C290" s="89" t="s">
        <v>1597</v>
      </c>
      <c r="D290" s="89"/>
      <c r="E290" s="95"/>
      <c r="F290" s="90"/>
      <c r="G290" s="96"/>
      <c r="H290" s="19"/>
      <c r="I290" s="92"/>
      <c r="J290" s="41"/>
      <c r="K290" s="41"/>
      <c r="L290" s="97"/>
      <c r="M290" s="93"/>
      <c r="N290" s="97"/>
    </row>
    <row r="291" spans="1:14" ht="15.75" x14ac:dyDescent="0.25">
      <c r="A291" s="37" t="s">
        <v>418</v>
      </c>
      <c r="B291" s="43" t="s">
        <v>419</v>
      </c>
      <c r="C291" s="89">
        <v>52</v>
      </c>
      <c r="D291" s="94"/>
      <c r="E291" s="94"/>
      <c r="F291" s="98"/>
      <c r="G291" s="40"/>
      <c r="H291" s="19"/>
      <c r="I291" s="92"/>
      <c r="J291" s="41"/>
    </row>
    <row r="292" spans="1:14" ht="15.75" x14ac:dyDescent="0.2">
      <c r="A292" s="37" t="s">
        <v>420</v>
      </c>
      <c r="B292" s="43" t="s">
        <v>421</v>
      </c>
      <c r="C292" s="99" t="s">
        <v>1598</v>
      </c>
      <c r="D292" s="89"/>
      <c r="E292" s="95"/>
      <c r="F292" s="89"/>
      <c r="G292" s="96"/>
      <c r="H292" s="19"/>
      <c r="I292" s="92"/>
      <c r="J292" s="86"/>
      <c r="K292" s="41"/>
      <c r="L292" s="97"/>
      <c r="N292" s="97"/>
    </row>
    <row r="293" spans="1:14" ht="15.75" x14ac:dyDescent="0.25">
      <c r="A293" s="37" t="s">
        <v>422</v>
      </c>
      <c r="B293" s="43" t="s">
        <v>423</v>
      </c>
      <c r="C293" s="89" t="s">
        <v>1599</v>
      </c>
      <c r="D293" s="89"/>
      <c r="E293" s="94"/>
      <c r="F293" s="89"/>
      <c r="G293" s="40"/>
      <c r="H293" s="19"/>
      <c r="I293" s="92"/>
      <c r="M293" s="97"/>
    </row>
    <row r="294" spans="1:14" ht="15.75" x14ac:dyDescent="0.25">
      <c r="A294" s="37" t="s">
        <v>424</v>
      </c>
      <c r="B294" s="43" t="s">
        <v>425</v>
      </c>
      <c r="C294" s="89">
        <v>111</v>
      </c>
      <c r="D294" s="89"/>
      <c r="E294" s="94"/>
      <c r="F294" s="89"/>
      <c r="G294" s="40"/>
      <c r="H294" s="19"/>
      <c r="I294" s="92"/>
      <c r="J294" s="41"/>
      <c r="M294" s="97"/>
    </row>
    <row r="295" spans="1:14" ht="15.75" x14ac:dyDescent="0.25">
      <c r="A295" s="37" t="s">
        <v>426</v>
      </c>
      <c r="B295" s="43" t="s">
        <v>427</v>
      </c>
      <c r="C295" s="89">
        <v>163</v>
      </c>
      <c r="D295" s="94"/>
      <c r="E295" s="95"/>
      <c r="F295" s="95"/>
      <c r="G295" s="40"/>
      <c r="H295" s="19"/>
      <c r="I295" s="92"/>
      <c r="J295" s="41"/>
      <c r="L295" s="97"/>
      <c r="M295" s="97"/>
    </row>
    <row r="296" spans="1:14" ht="15.75" x14ac:dyDescent="0.25">
      <c r="A296" s="37" t="s">
        <v>428</v>
      </c>
      <c r="B296" s="43" t="s">
        <v>429</v>
      </c>
      <c r="C296" s="89">
        <v>137</v>
      </c>
      <c r="D296" s="94"/>
      <c r="E296" s="95"/>
      <c r="F296" s="95"/>
      <c r="G296" s="40"/>
      <c r="H296" s="19"/>
      <c r="I296" s="92"/>
      <c r="J296" s="41"/>
      <c r="L296" s="97"/>
      <c r="M296" s="97"/>
    </row>
    <row r="297" spans="1:14" ht="31.5" x14ac:dyDescent="0.25">
      <c r="A297" s="37" t="s">
        <v>430</v>
      </c>
      <c r="B297" s="37" t="s">
        <v>431</v>
      </c>
      <c r="C297" s="89" t="s">
        <v>1600</v>
      </c>
      <c r="D297" s="94"/>
      <c r="E297" s="95"/>
      <c r="F297" s="94"/>
      <c r="G297" s="40"/>
      <c r="H297" s="19"/>
      <c r="J297" s="41"/>
      <c r="L297" s="97"/>
    </row>
    <row r="298" spans="1:14" ht="15.75" x14ac:dyDescent="0.25">
      <c r="A298" s="37" t="s">
        <v>432</v>
      </c>
      <c r="B298" s="43" t="s">
        <v>433</v>
      </c>
      <c r="C298" s="89">
        <v>65</v>
      </c>
      <c r="D298" s="94"/>
      <c r="E298" s="95"/>
      <c r="F298" s="94"/>
      <c r="G298" s="40"/>
      <c r="H298" s="19"/>
      <c r="I298" s="92"/>
      <c r="J298" s="41"/>
      <c r="L298" s="97"/>
    </row>
    <row r="299" spans="1:14" ht="15.75" x14ac:dyDescent="0.25">
      <c r="A299" s="37" t="s">
        <v>434</v>
      </c>
      <c r="B299" s="43" t="s">
        <v>435</v>
      </c>
      <c r="C299" s="89">
        <v>88</v>
      </c>
      <c r="D299" s="94"/>
      <c r="E299" s="95"/>
      <c r="F299" s="94"/>
      <c r="G299" s="40"/>
      <c r="H299" s="19"/>
      <c r="I299" s="92"/>
      <c r="J299" s="41"/>
      <c r="L299" s="97"/>
    </row>
    <row r="300" spans="1:14" ht="15.75" x14ac:dyDescent="0.25">
      <c r="A300" s="37" t="s">
        <v>436</v>
      </c>
      <c r="B300" s="43" t="s">
        <v>437</v>
      </c>
      <c r="C300" s="89" t="s">
        <v>1601</v>
      </c>
      <c r="D300" s="89"/>
      <c r="E300" s="95"/>
      <c r="F300" s="94"/>
      <c r="G300" s="40"/>
      <c r="H300" s="19"/>
      <c r="I300" s="92"/>
      <c r="J300" s="41"/>
      <c r="K300" s="41"/>
      <c r="L300" s="97"/>
    </row>
    <row r="301" spans="1:14" ht="15.75" hidden="1" outlineLevel="1" x14ac:dyDescent="0.25">
      <c r="A301" s="37" t="s">
        <v>438</v>
      </c>
      <c r="B301" s="43"/>
      <c r="C301" s="100"/>
      <c r="E301" s="96"/>
      <c r="F301" s="37"/>
      <c r="G301" s="40"/>
      <c r="H301" s="19"/>
      <c r="I301" s="92"/>
      <c r="J301" s="41"/>
      <c r="K301" s="41"/>
      <c r="L301" s="97"/>
    </row>
    <row r="302" spans="1:14" ht="15.75" hidden="1" outlineLevel="1" x14ac:dyDescent="0.25">
      <c r="A302" s="37" t="s">
        <v>439</v>
      </c>
      <c r="B302" s="43"/>
      <c r="C302" s="100"/>
      <c r="D302" s="100"/>
      <c r="E302" s="96"/>
      <c r="F302" s="37"/>
      <c r="G302" s="40"/>
      <c r="H302" s="19"/>
      <c r="I302" s="92"/>
      <c r="J302" s="41"/>
      <c r="K302" s="41"/>
      <c r="L302" s="97"/>
    </row>
    <row r="303" spans="1:14" ht="15.75" hidden="1" outlineLevel="1" x14ac:dyDescent="0.25">
      <c r="A303" s="37" t="s">
        <v>440</v>
      </c>
      <c r="B303" s="43"/>
      <c r="C303" s="100"/>
      <c r="D303" s="100"/>
      <c r="E303" s="96"/>
      <c r="F303" s="37"/>
      <c r="G303" s="40"/>
      <c r="H303" s="19"/>
      <c r="I303" s="92"/>
      <c r="J303" s="41"/>
      <c r="K303" s="41"/>
      <c r="L303" s="97"/>
    </row>
    <row r="304" spans="1:14" ht="15.75" hidden="1" outlineLevel="1" x14ac:dyDescent="0.25">
      <c r="A304" s="37" t="s">
        <v>441</v>
      </c>
      <c r="B304" s="43"/>
      <c r="C304" s="100"/>
      <c r="D304" s="100"/>
      <c r="E304" s="96"/>
      <c r="F304" s="37"/>
      <c r="G304" s="40"/>
      <c r="H304" s="19"/>
      <c r="I304" s="92"/>
      <c r="J304" s="41"/>
      <c r="K304" s="41"/>
      <c r="L304" s="97"/>
    </row>
    <row r="305" spans="1:13" ht="15.75" hidden="1" outlineLevel="1" x14ac:dyDescent="0.25">
      <c r="A305" s="37" t="s">
        <v>442</v>
      </c>
      <c r="B305" s="43"/>
      <c r="C305" s="100"/>
      <c r="D305" s="100"/>
      <c r="E305" s="96"/>
      <c r="F305" s="37"/>
      <c r="G305" s="40"/>
      <c r="H305" s="19"/>
      <c r="I305" s="92"/>
      <c r="J305" s="41"/>
      <c r="K305" s="41"/>
      <c r="L305" s="97"/>
    </row>
    <row r="306" spans="1:13" ht="15.75" hidden="1" outlineLevel="1" x14ac:dyDescent="0.25">
      <c r="A306" s="37" t="s">
        <v>443</v>
      </c>
      <c r="B306" s="43"/>
      <c r="C306" s="100"/>
      <c r="D306" s="100"/>
      <c r="E306" s="96"/>
      <c r="F306" s="37"/>
      <c r="G306" s="40"/>
      <c r="H306" s="19"/>
      <c r="I306" s="92"/>
      <c r="J306" s="41"/>
      <c r="K306" s="41"/>
      <c r="L306" s="97"/>
    </row>
    <row r="307" spans="1:13" ht="15.75" hidden="1" outlineLevel="1" x14ac:dyDescent="0.25">
      <c r="A307" s="37" t="s">
        <v>444</v>
      </c>
      <c r="B307" s="43"/>
      <c r="C307" s="100"/>
      <c r="D307" s="100"/>
      <c r="E307" s="96"/>
      <c r="F307" s="37"/>
      <c r="G307" s="40"/>
      <c r="H307" s="19"/>
      <c r="I307" s="92"/>
      <c r="J307" s="41"/>
      <c r="K307" s="41"/>
      <c r="L307" s="97"/>
    </row>
    <row r="308" spans="1:13" ht="15.75" hidden="1" outlineLevel="1" x14ac:dyDescent="0.25">
      <c r="A308" s="37" t="s">
        <v>445</v>
      </c>
      <c r="B308" s="43"/>
      <c r="C308" s="100"/>
      <c r="D308" s="100"/>
      <c r="E308" s="96"/>
      <c r="F308" s="37"/>
      <c r="G308" s="40"/>
      <c r="H308" s="19"/>
      <c r="I308" s="92"/>
      <c r="J308" s="41"/>
      <c r="K308" s="41"/>
      <c r="L308" s="97"/>
    </row>
    <row r="309" spans="1:13" ht="15.75" hidden="1" outlineLevel="1" x14ac:dyDescent="0.25">
      <c r="A309" s="37" t="s">
        <v>446</v>
      </c>
      <c r="B309" s="43"/>
      <c r="C309" s="100"/>
      <c r="D309" s="100"/>
      <c r="E309" s="96"/>
      <c r="F309" s="37"/>
      <c r="G309" s="40"/>
      <c r="H309" s="19"/>
      <c r="I309" s="92"/>
      <c r="J309" s="41"/>
      <c r="K309" s="41"/>
      <c r="L309" s="97"/>
    </row>
    <row r="310" spans="1:13" ht="15.75" hidden="1" outlineLevel="1" x14ac:dyDescent="0.25">
      <c r="A310" s="37" t="s">
        <v>447</v>
      </c>
      <c r="B310" s="37"/>
      <c r="C310" s="37"/>
      <c r="D310" s="37"/>
      <c r="E310" s="37"/>
      <c r="F310" s="37"/>
      <c r="G310" s="40"/>
      <c r="H310" s="19"/>
    </row>
    <row r="311" spans="1:13" ht="31.5" collapsed="1" x14ac:dyDescent="0.25">
      <c r="A311" s="35"/>
      <c r="B311" s="34" t="s">
        <v>23</v>
      </c>
      <c r="C311" s="35"/>
      <c r="D311" s="35"/>
      <c r="E311" s="35"/>
      <c r="F311" s="35"/>
      <c r="G311" s="36"/>
      <c r="H311" s="19"/>
      <c r="I311" s="26"/>
      <c r="J311" s="29"/>
      <c r="K311" s="29"/>
      <c r="L311" s="29"/>
      <c r="M311" s="29"/>
    </row>
    <row r="312" spans="1:13" ht="15.75" x14ac:dyDescent="0.25">
      <c r="A312" s="37" t="s">
        <v>448</v>
      </c>
      <c r="B312" s="52" t="s">
        <v>449</v>
      </c>
      <c r="C312" s="37"/>
      <c r="D312" s="37"/>
      <c r="E312" s="37"/>
      <c r="F312" s="37"/>
      <c r="G312" s="40"/>
      <c r="H312" s="19"/>
      <c r="I312" s="101"/>
      <c r="J312" s="41"/>
    </row>
    <row r="313" spans="1:13" ht="15.75" hidden="1" outlineLevel="1" x14ac:dyDescent="0.25">
      <c r="A313" s="37" t="s">
        <v>450</v>
      </c>
      <c r="B313" s="52"/>
      <c r="C313" s="100"/>
      <c r="D313" s="37"/>
      <c r="E313" s="37"/>
      <c r="F313" s="37"/>
      <c r="G313" s="40"/>
      <c r="H313" s="19"/>
      <c r="I313" s="101"/>
      <c r="J313" s="41"/>
    </row>
    <row r="314" spans="1:13" ht="15.75" hidden="1" outlineLevel="1" x14ac:dyDescent="0.25">
      <c r="A314" s="37" t="s">
        <v>451</v>
      </c>
      <c r="B314" s="52"/>
      <c r="C314" s="100"/>
      <c r="D314" s="37"/>
      <c r="E314" s="37"/>
      <c r="F314" s="37"/>
      <c r="G314" s="40"/>
      <c r="H314" s="19"/>
      <c r="I314" s="101"/>
      <c r="J314" s="41"/>
    </row>
    <row r="315" spans="1:13" ht="15.75" hidden="1" outlineLevel="1" x14ac:dyDescent="0.25">
      <c r="A315" s="37" t="s">
        <v>452</v>
      </c>
      <c r="B315" s="52"/>
      <c r="C315" s="100"/>
      <c r="D315" s="37"/>
      <c r="E315" s="37"/>
      <c r="F315" s="37"/>
      <c r="G315" s="40"/>
      <c r="H315" s="19"/>
      <c r="I315" s="101"/>
      <c r="J315" s="41"/>
    </row>
    <row r="316" spans="1:13" ht="15.75" hidden="1" outlineLevel="1" x14ac:dyDescent="0.25">
      <c r="A316" s="37" t="s">
        <v>453</v>
      </c>
      <c r="B316" s="52"/>
      <c r="C316" s="100"/>
      <c r="D316" s="37"/>
      <c r="E316" s="37"/>
      <c r="F316" s="37"/>
      <c r="G316" s="40"/>
      <c r="H316" s="19"/>
      <c r="I316" s="101"/>
      <c r="J316" s="41"/>
    </row>
    <row r="317" spans="1:13" ht="15.75" hidden="1" outlineLevel="1" x14ac:dyDescent="0.25">
      <c r="A317" s="37" t="s">
        <v>454</v>
      </c>
      <c r="B317" s="52"/>
      <c r="C317" s="100"/>
      <c r="D317" s="37"/>
      <c r="E317" s="37"/>
      <c r="F317" s="37"/>
      <c r="G317" s="40"/>
      <c r="H317" s="19"/>
      <c r="I317" s="101"/>
      <c r="J317" s="41"/>
    </row>
    <row r="318" spans="1:13" ht="15.75" hidden="1" outlineLevel="1" x14ac:dyDescent="0.25">
      <c r="A318" s="37" t="s">
        <v>455</v>
      </c>
      <c r="B318" s="52"/>
      <c r="C318" s="100"/>
      <c r="D318" s="37"/>
      <c r="E318" s="37"/>
      <c r="F318" s="37"/>
      <c r="G318" s="40"/>
      <c r="H318" s="19"/>
      <c r="I318" s="101"/>
      <c r="J318" s="41"/>
    </row>
    <row r="319" spans="1:13" ht="18.75" collapsed="1" x14ac:dyDescent="0.25">
      <c r="A319" s="35"/>
      <c r="B319" s="34" t="s">
        <v>24</v>
      </c>
      <c r="C319" s="35"/>
      <c r="D319" s="35"/>
      <c r="E319" s="35"/>
      <c r="F319" s="35"/>
      <c r="G319" s="36"/>
      <c r="H319" s="19"/>
      <c r="I319" s="26"/>
      <c r="J319" s="29"/>
      <c r="K319" s="29"/>
      <c r="L319" s="29"/>
      <c r="M319" s="29"/>
    </row>
    <row r="320" spans="1:13" ht="15" hidden="1" customHeight="1" outlineLevel="1" x14ac:dyDescent="0.25">
      <c r="A320" s="102"/>
      <c r="B320" s="103" t="s">
        <v>456</v>
      </c>
      <c r="C320" s="102"/>
      <c r="D320" s="102"/>
      <c r="E320" s="104"/>
      <c r="F320" s="105"/>
      <c r="G320" s="105"/>
      <c r="H320" s="19"/>
      <c r="L320" s="19"/>
      <c r="M320" s="19"/>
    </row>
    <row r="321" spans="1:8" hidden="1" outlineLevel="1" x14ac:dyDescent="0.25">
      <c r="A321" s="22" t="s">
        <v>457</v>
      </c>
      <c r="B321" s="92" t="s">
        <v>458</v>
      </c>
      <c r="C321" s="92"/>
      <c r="H321" s="19"/>
    </row>
    <row r="322" spans="1:8" hidden="1" outlineLevel="1" x14ac:dyDescent="0.25">
      <c r="A322" s="22" t="s">
        <v>459</v>
      </c>
      <c r="B322" s="92" t="s">
        <v>460</v>
      </c>
      <c r="C322" s="92"/>
      <c r="H322" s="19"/>
    </row>
    <row r="323" spans="1:8" hidden="1" outlineLevel="1" x14ac:dyDescent="0.25">
      <c r="A323" s="22" t="s">
        <v>461</v>
      </c>
      <c r="B323" s="92" t="s">
        <v>462</v>
      </c>
      <c r="C323" s="92"/>
      <c r="H323" s="19"/>
    </row>
    <row r="324" spans="1:8" hidden="1" outlineLevel="1" x14ac:dyDescent="0.25">
      <c r="A324" s="22" t="s">
        <v>463</v>
      </c>
      <c r="B324" s="92" t="s">
        <v>464</v>
      </c>
      <c r="H324" s="19"/>
    </row>
    <row r="325" spans="1:8" hidden="1" outlineLevel="1" x14ac:dyDescent="0.25">
      <c r="A325" s="22" t="s">
        <v>465</v>
      </c>
      <c r="B325" s="92" t="s">
        <v>466</v>
      </c>
      <c r="H325" s="19"/>
    </row>
    <row r="326" spans="1:8" hidden="1" outlineLevel="1" x14ac:dyDescent="0.25">
      <c r="A326" s="22" t="s">
        <v>467</v>
      </c>
      <c r="B326" s="92" t="s">
        <v>468</v>
      </c>
      <c r="H326" s="19"/>
    </row>
    <row r="327" spans="1:8" hidden="1" outlineLevel="1" x14ac:dyDescent="0.25">
      <c r="A327" s="22" t="s">
        <v>469</v>
      </c>
      <c r="B327" s="92" t="s">
        <v>470</v>
      </c>
      <c r="H327" s="19"/>
    </row>
    <row r="328" spans="1:8" hidden="1" outlineLevel="1" x14ac:dyDescent="0.25">
      <c r="A328" s="22" t="s">
        <v>471</v>
      </c>
      <c r="B328" s="92" t="s">
        <v>472</v>
      </c>
      <c r="H328" s="19"/>
    </row>
    <row r="329" spans="1:8" hidden="1" outlineLevel="1" x14ac:dyDescent="0.25">
      <c r="A329" s="22" t="s">
        <v>473</v>
      </c>
      <c r="B329" s="92" t="s">
        <v>474</v>
      </c>
      <c r="H329" s="19"/>
    </row>
    <row r="330" spans="1:8" hidden="1" outlineLevel="1" x14ac:dyDescent="0.25">
      <c r="A330" s="22" t="s">
        <v>475</v>
      </c>
      <c r="B330" s="106" t="s">
        <v>476</v>
      </c>
      <c r="H330" s="19"/>
    </row>
    <row r="331" spans="1:8" hidden="1" outlineLevel="1" x14ac:dyDescent="0.25">
      <c r="A331" s="22" t="s">
        <v>477</v>
      </c>
      <c r="B331" s="106" t="s">
        <v>476</v>
      </c>
      <c r="H331" s="19"/>
    </row>
    <row r="332" spans="1:8" hidden="1" outlineLevel="1" x14ac:dyDescent="0.25">
      <c r="A332" s="22" t="s">
        <v>478</v>
      </c>
      <c r="B332" s="106" t="s">
        <v>476</v>
      </c>
      <c r="H332" s="19"/>
    </row>
    <row r="333" spans="1:8" hidden="1" outlineLevel="1" x14ac:dyDescent="0.25">
      <c r="A333" s="22" t="s">
        <v>479</v>
      </c>
      <c r="B333" s="106" t="s">
        <v>476</v>
      </c>
      <c r="H333" s="19"/>
    </row>
    <row r="334" spans="1:8" hidden="1" outlineLevel="1" x14ac:dyDescent="0.25">
      <c r="A334" s="22" t="s">
        <v>480</v>
      </c>
      <c r="B334" s="106" t="s">
        <v>476</v>
      </c>
      <c r="H334" s="19"/>
    </row>
    <row r="335" spans="1:8" hidden="1" outlineLevel="1" x14ac:dyDescent="0.25">
      <c r="A335" s="22" t="s">
        <v>481</v>
      </c>
      <c r="B335" s="106" t="s">
        <v>476</v>
      </c>
      <c r="H335" s="19"/>
    </row>
    <row r="336" spans="1:8" hidden="1" outlineLevel="1" x14ac:dyDescent="0.25">
      <c r="A336" s="22" t="s">
        <v>482</v>
      </c>
      <c r="B336" s="106" t="s">
        <v>476</v>
      </c>
      <c r="H336" s="19"/>
    </row>
    <row r="337" spans="1:8" hidden="1" outlineLevel="1" x14ac:dyDescent="0.25">
      <c r="A337" s="22" t="s">
        <v>483</v>
      </c>
      <c r="B337" s="106" t="s">
        <v>476</v>
      </c>
      <c r="H337" s="19"/>
    </row>
    <row r="338" spans="1:8" hidden="1" outlineLevel="1" x14ac:dyDescent="0.25">
      <c r="A338" s="22" t="s">
        <v>484</v>
      </c>
      <c r="B338" s="106" t="s">
        <v>476</v>
      </c>
      <c r="H338" s="19"/>
    </row>
    <row r="339" spans="1:8" hidden="1" outlineLevel="1" x14ac:dyDescent="0.25">
      <c r="A339" s="22" t="s">
        <v>485</v>
      </c>
      <c r="B339" s="106" t="s">
        <v>476</v>
      </c>
      <c r="H339" s="19"/>
    </row>
    <row r="340" spans="1:8" hidden="1" outlineLevel="1" x14ac:dyDescent="0.25">
      <c r="A340" s="22" t="s">
        <v>486</v>
      </c>
      <c r="B340" s="106" t="s">
        <v>476</v>
      </c>
      <c r="H340" s="19"/>
    </row>
    <row r="341" spans="1:8" hidden="1" outlineLevel="1" x14ac:dyDescent="0.25">
      <c r="A341" s="22" t="s">
        <v>487</v>
      </c>
      <c r="B341" s="106" t="s">
        <v>476</v>
      </c>
      <c r="H341" s="19"/>
    </row>
    <row r="342" spans="1:8" hidden="1" outlineLevel="1" x14ac:dyDescent="0.25">
      <c r="A342" s="22" t="s">
        <v>488</v>
      </c>
      <c r="B342" s="106" t="s">
        <v>476</v>
      </c>
      <c r="H342" s="19"/>
    </row>
    <row r="343" spans="1:8" hidden="1" outlineLevel="1" x14ac:dyDescent="0.25">
      <c r="A343" s="22" t="s">
        <v>489</v>
      </c>
      <c r="B343" s="106" t="s">
        <v>476</v>
      </c>
      <c r="H343" s="19"/>
    </row>
    <row r="344" spans="1:8" hidden="1" outlineLevel="1" x14ac:dyDescent="0.25">
      <c r="A344" s="22" t="s">
        <v>490</v>
      </c>
      <c r="B344" s="106" t="s">
        <v>476</v>
      </c>
      <c r="H344" s="19"/>
    </row>
    <row r="345" spans="1:8" hidden="1" outlineLevel="1" x14ac:dyDescent="0.25">
      <c r="A345" s="22" t="s">
        <v>491</v>
      </c>
      <c r="B345" s="106" t="s">
        <v>476</v>
      </c>
      <c r="H345" s="19"/>
    </row>
    <row r="346" spans="1:8" hidden="1" outlineLevel="1" x14ac:dyDescent="0.25">
      <c r="A346" s="22" t="s">
        <v>492</v>
      </c>
      <c r="B346" s="106" t="s">
        <v>476</v>
      </c>
      <c r="H346" s="19"/>
    </row>
    <row r="347" spans="1:8" hidden="1" outlineLevel="1" x14ac:dyDescent="0.25">
      <c r="A347" s="22" t="s">
        <v>493</v>
      </c>
      <c r="B347" s="106" t="s">
        <v>476</v>
      </c>
      <c r="H347" s="19"/>
    </row>
    <row r="348" spans="1:8" hidden="1" outlineLevel="1" x14ac:dyDescent="0.25">
      <c r="A348" s="22" t="s">
        <v>494</v>
      </c>
      <c r="B348" s="106" t="s">
        <v>476</v>
      </c>
      <c r="H348" s="19"/>
    </row>
    <row r="349" spans="1:8" hidden="1" outlineLevel="1" x14ac:dyDescent="0.25">
      <c r="A349" s="22" t="s">
        <v>495</v>
      </c>
      <c r="B349" s="106" t="s">
        <v>476</v>
      </c>
      <c r="H349" s="19"/>
    </row>
    <row r="350" spans="1:8" hidden="1" outlineLevel="1" x14ac:dyDescent="0.25">
      <c r="A350" s="22" t="s">
        <v>496</v>
      </c>
      <c r="B350" s="106" t="s">
        <v>476</v>
      </c>
      <c r="H350" s="19"/>
    </row>
    <row r="351" spans="1:8" hidden="1" outlineLevel="1" x14ac:dyDescent="0.25">
      <c r="A351" s="22" t="s">
        <v>497</v>
      </c>
      <c r="B351" s="106" t="s">
        <v>476</v>
      </c>
      <c r="H351" s="19"/>
    </row>
    <row r="352" spans="1:8" hidden="1" outlineLevel="1" x14ac:dyDescent="0.25">
      <c r="A352" s="22" t="s">
        <v>498</v>
      </c>
      <c r="B352" s="106" t="s">
        <v>476</v>
      </c>
      <c r="H352" s="19"/>
    </row>
    <row r="353" spans="1:8" hidden="1" outlineLevel="1" x14ac:dyDescent="0.25">
      <c r="A353" s="22" t="s">
        <v>499</v>
      </c>
      <c r="B353" s="106" t="s">
        <v>476</v>
      </c>
      <c r="H353" s="19"/>
    </row>
    <row r="354" spans="1:8" hidden="1" outlineLevel="1" x14ac:dyDescent="0.25">
      <c r="A354" s="22" t="s">
        <v>500</v>
      </c>
      <c r="B354" s="106" t="s">
        <v>476</v>
      </c>
      <c r="H354" s="19"/>
    </row>
    <row r="355" spans="1:8" hidden="1" outlineLevel="1" x14ac:dyDescent="0.25">
      <c r="A355" s="22" t="s">
        <v>501</v>
      </c>
      <c r="B355" s="106" t="s">
        <v>476</v>
      </c>
      <c r="H355" s="19"/>
    </row>
    <row r="356" spans="1:8" hidden="1" outlineLevel="1" x14ac:dyDescent="0.25">
      <c r="A356" s="22" t="s">
        <v>502</v>
      </c>
      <c r="B356" s="106" t="s">
        <v>476</v>
      </c>
      <c r="H356" s="19"/>
    </row>
    <row r="357" spans="1:8" hidden="1" outlineLevel="1" x14ac:dyDescent="0.25">
      <c r="A357" s="22" t="s">
        <v>503</v>
      </c>
      <c r="B357" s="106" t="s">
        <v>476</v>
      </c>
      <c r="H357" s="19"/>
    </row>
    <row r="358" spans="1:8" hidden="1" outlineLevel="1" x14ac:dyDescent="0.25">
      <c r="A358" s="22" t="s">
        <v>504</v>
      </c>
      <c r="B358" s="106" t="s">
        <v>476</v>
      </c>
      <c r="H358" s="19"/>
    </row>
    <row r="359" spans="1:8" hidden="1" outlineLevel="1" x14ac:dyDescent="0.25">
      <c r="A359" s="22" t="s">
        <v>505</v>
      </c>
      <c r="B359" s="106" t="s">
        <v>476</v>
      </c>
      <c r="H359" s="19"/>
    </row>
    <row r="360" spans="1:8" hidden="1" outlineLevel="1" x14ac:dyDescent="0.25">
      <c r="A360" s="22" t="s">
        <v>506</v>
      </c>
      <c r="B360" s="106" t="s">
        <v>476</v>
      </c>
      <c r="H360" s="19"/>
    </row>
    <row r="361" spans="1:8" hidden="1" outlineLevel="1" x14ac:dyDescent="0.25">
      <c r="A361" s="22" t="s">
        <v>507</v>
      </c>
      <c r="B361" s="106" t="s">
        <v>476</v>
      </c>
      <c r="H361" s="19"/>
    </row>
    <row r="362" spans="1:8" hidden="1" outlineLevel="1" x14ac:dyDescent="0.25">
      <c r="A362" s="22" t="s">
        <v>508</v>
      </c>
      <c r="B362" s="106" t="s">
        <v>476</v>
      </c>
      <c r="H362" s="19"/>
    </row>
    <row r="363" spans="1:8" hidden="1" outlineLevel="1" x14ac:dyDescent="0.25">
      <c r="A363" s="22" t="s">
        <v>509</v>
      </c>
      <c r="B363" s="106" t="s">
        <v>476</v>
      </c>
      <c r="H363" s="19"/>
    </row>
    <row r="364" spans="1:8" hidden="1" outlineLevel="1" x14ac:dyDescent="0.25">
      <c r="A364" s="22" t="s">
        <v>510</v>
      </c>
      <c r="B364" s="106" t="s">
        <v>476</v>
      </c>
      <c r="H364" s="19"/>
    </row>
    <row r="365" spans="1:8" hidden="1" outlineLevel="1" x14ac:dyDescent="0.25">
      <c r="A365" s="22" t="s">
        <v>511</v>
      </c>
      <c r="B365" s="106" t="s">
        <v>476</v>
      </c>
      <c r="H365" s="19"/>
    </row>
    <row r="366" spans="1:8" collapsed="1" x14ac:dyDescent="0.25">
      <c r="H366" s="19"/>
    </row>
    <row r="367" spans="1:8" x14ac:dyDescent="0.25">
      <c r="H367" s="19"/>
    </row>
    <row r="368" spans="1:8" x14ac:dyDescent="0.25">
      <c r="H368" s="19"/>
    </row>
    <row r="369" spans="8:8" x14ac:dyDescent="0.25">
      <c r="H369" s="19"/>
    </row>
    <row r="370" spans="8:8" x14ac:dyDescent="0.25">
      <c r="H370" s="19"/>
    </row>
    <row r="371" spans="8:8" x14ac:dyDescent="0.25">
      <c r="H371" s="19"/>
    </row>
    <row r="372" spans="8:8" x14ac:dyDescent="0.25">
      <c r="H372" s="19"/>
    </row>
    <row r="373" spans="8:8" x14ac:dyDescent="0.25">
      <c r="H373" s="19"/>
    </row>
    <row r="374" spans="8:8" x14ac:dyDescent="0.25">
      <c r="H374" s="19"/>
    </row>
    <row r="375" spans="8:8" x14ac:dyDescent="0.25">
      <c r="H375" s="19"/>
    </row>
    <row r="376" spans="8:8" x14ac:dyDescent="0.25">
      <c r="H376" s="19"/>
    </row>
    <row r="377" spans="8:8" x14ac:dyDescent="0.25">
      <c r="H377" s="19"/>
    </row>
    <row r="378" spans="8:8" x14ac:dyDescent="0.25">
      <c r="H378" s="19"/>
    </row>
    <row r="379" spans="8:8" x14ac:dyDescent="0.25">
      <c r="H379" s="19"/>
    </row>
    <row r="380" spans="8:8" x14ac:dyDescent="0.25">
      <c r="H380" s="19"/>
    </row>
    <row r="381" spans="8:8" x14ac:dyDescent="0.25">
      <c r="H381" s="19"/>
    </row>
    <row r="382" spans="8:8" x14ac:dyDescent="0.25">
      <c r="H382" s="19"/>
    </row>
    <row r="383" spans="8:8" x14ac:dyDescent="0.25">
      <c r="H383" s="19"/>
    </row>
    <row r="384" spans="8: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hyperlink ref="C29" r:id="rId5"/>
  </hyperlinks>
  <pageMargins left="0.45" right="0.45" top="0.7" bottom="0.7" header="0.3" footer="0.3"/>
  <pageSetup scale="49" fitToHeight="0" orientation="landscape" r:id="rId6"/>
  <headerFooter>
    <oddHeader>&amp;R&amp;G</oddHeader>
    <oddFooter>&amp;LConfidential</oddFooter>
    <evenHeader>&amp;R&amp;G</evenHeader>
    <evenFooter>&amp;LConfidential</evenFooter>
    <firstHeader>&amp;R&amp;G</firstHeader>
    <firstFooter>&amp;LConfidential</firstFooter>
  </headerFooter>
  <rowBreaks count="2" manualBreakCount="2">
    <brk id="87" max="6" man="1"/>
    <brk id="179"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9"/>
  <sheetViews>
    <sheetView view="pageBreakPreview" zoomScale="90" zoomScaleNormal="100" zoomScaleSheetLayoutView="90" workbookViewId="0">
      <selection activeCell="C5" sqref="C5"/>
    </sheetView>
  </sheetViews>
  <sheetFormatPr defaultColWidth="8.85546875" defaultRowHeight="15" outlineLevelRow="1" x14ac:dyDescent="0.25"/>
  <cols>
    <col min="1" max="1" width="13.85546875" style="22" customWidth="1"/>
    <col min="2" max="2" width="59.140625" style="22" customWidth="1"/>
    <col min="3" max="3" width="41" style="22" customWidth="1"/>
    <col min="4" max="4" width="40.85546875" style="22" customWidth="1"/>
    <col min="5" max="5" width="6.7109375" style="22" customWidth="1"/>
    <col min="6" max="6" width="41.5703125" style="22" customWidth="1"/>
    <col min="7" max="7" width="41.5703125" style="19" customWidth="1"/>
    <col min="8" max="256" width="8.85546875" style="75"/>
    <col min="257" max="257" width="13.85546875" style="75" customWidth="1"/>
    <col min="258" max="258" width="60.85546875" style="75" customWidth="1"/>
    <col min="259" max="259" width="41" style="75" customWidth="1"/>
    <col min="260" max="260" width="40.85546875" style="75" customWidth="1"/>
    <col min="261" max="261" width="6.7109375" style="75" customWidth="1"/>
    <col min="262" max="263" width="41.5703125" style="75" customWidth="1"/>
    <col min="264" max="512" width="8.85546875" style="75"/>
    <col min="513" max="513" width="13.85546875" style="75" customWidth="1"/>
    <col min="514" max="514" width="60.85546875" style="75" customWidth="1"/>
    <col min="515" max="515" width="41" style="75" customWidth="1"/>
    <col min="516" max="516" width="40.85546875" style="75" customWidth="1"/>
    <col min="517" max="517" width="6.7109375" style="75" customWidth="1"/>
    <col min="518" max="519" width="41.5703125" style="75" customWidth="1"/>
    <col min="520" max="768" width="8.85546875" style="75"/>
    <col min="769" max="769" width="13.85546875" style="75" customWidth="1"/>
    <col min="770" max="770" width="60.85546875" style="75" customWidth="1"/>
    <col min="771" max="771" width="41" style="75" customWidth="1"/>
    <col min="772" max="772" width="40.85546875" style="75" customWidth="1"/>
    <col min="773" max="773" width="6.7109375" style="75" customWidth="1"/>
    <col min="774" max="775" width="41.5703125" style="75" customWidth="1"/>
    <col min="776" max="1024" width="8.85546875" style="75"/>
    <col min="1025" max="1025" width="13.85546875" style="75" customWidth="1"/>
    <col min="1026" max="1026" width="60.85546875" style="75" customWidth="1"/>
    <col min="1027" max="1027" width="41" style="75" customWidth="1"/>
    <col min="1028" max="1028" width="40.85546875" style="75" customWidth="1"/>
    <col min="1029" max="1029" width="6.7109375" style="75" customWidth="1"/>
    <col min="1030" max="1031" width="41.5703125" style="75" customWidth="1"/>
    <col min="1032" max="1280" width="8.85546875" style="75"/>
    <col min="1281" max="1281" width="13.85546875" style="75" customWidth="1"/>
    <col min="1282" max="1282" width="60.85546875" style="75" customWidth="1"/>
    <col min="1283" max="1283" width="41" style="75" customWidth="1"/>
    <col min="1284" max="1284" width="40.85546875" style="75" customWidth="1"/>
    <col min="1285" max="1285" width="6.7109375" style="75" customWidth="1"/>
    <col min="1286" max="1287" width="41.5703125" style="75" customWidth="1"/>
    <col min="1288" max="1536" width="8.85546875" style="75"/>
    <col min="1537" max="1537" width="13.85546875" style="75" customWidth="1"/>
    <col min="1538" max="1538" width="60.85546875" style="75" customWidth="1"/>
    <col min="1539" max="1539" width="41" style="75" customWidth="1"/>
    <col min="1540" max="1540" width="40.85546875" style="75" customWidth="1"/>
    <col min="1541" max="1541" width="6.7109375" style="75" customWidth="1"/>
    <col min="1542" max="1543" width="41.5703125" style="75" customWidth="1"/>
    <col min="1544" max="1792" width="8.85546875" style="75"/>
    <col min="1793" max="1793" width="13.85546875" style="75" customWidth="1"/>
    <col min="1794" max="1794" width="60.85546875" style="75" customWidth="1"/>
    <col min="1795" max="1795" width="41" style="75" customWidth="1"/>
    <col min="1796" max="1796" width="40.85546875" style="75" customWidth="1"/>
    <col min="1797" max="1797" width="6.7109375" style="75" customWidth="1"/>
    <col min="1798" max="1799" width="41.5703125" style="75" customWidth="1"/>
    <col min="1800" max="2048" width="8.85546875" style="75"/>
    <col min="2049" max="2049" width="13.85546875" style="75" customWidth="1"/>
    <col min="2050" max="2050" width="60.85546875" style="75" customWidth="1"/>
    <col min="2051" max="2051" width="41" style="75" customWidth="1"/>
    <col min="2052" max="2052" width="40.85546875" style="75" customWidth="1"/>
    <col min="2053" max="2053" width="6.7109375" style="75" customWidth="1"/>
    <col min="2054" max="2055" width="41.5703125" style="75" customWidth="1"/>
    <col min="2056" max="2304" width="8.85546875" style="75"/>
    <col min="2305" max="2305" width="13.85546875" style="75" customWidth="1"/>
    <col min="2306" max="2306" width="60.85546875" style="75" customWidth="1"/>
    <col min="2307" max="2307" width="41" style="75" customWidth="1"/>
    <col min="2308" max="2308" width="40.85546875" style="75" customWidth="1"/>
    <col min="2309" max="2309" width="6.7109375" style="75" customWidth="1"/>
    <col min="2310" max="2311" width="41.5703125" style="75" customWidth="1"/>
    <col min="2312" max="2560" width="8.85546875" style="75"/>
    <col min="2561" max="2561" width="13.85546875" style="75" customWidth="1"/>
    <col min="2562" max="2562" width="60.85546875" style="75" customWidth="1"/>
    <col min="2563" max="2563" width="41" style="75" customWidth="1"/>
    <col min="2564" max="2564" width="40.85546875" style="75" customWidth="1"/>
    <col min="2565" max="2565" width="6.7109375" style="75" customWidth="1"/>
    <col min="2566" max="2567" width="41.5703125" style="75" customWidth="1"/>
    <col min="2568" max="2816" width="8.85546875" style="75"/>
    <col min="2817" max="2817" width="13.85546875" style="75" customWidth="1"/>
    <col min="2818" max="2818" width="60.85546875" style="75" customWidth="1"/>
    <col min="2819" max="2819" width="41" style="75" customWidth="1"/>
    <col min="2820" max="2820" width="40.85546875" style="75" customWidth="1"/>
    <col min="2821" max="2821" width="6.7109375" style="75" customWidth="1"/>
    <col min="2822" max="2823" width="41.5703125" style="75" customWidth="1"/>
    <col min="2824" max="3072" width="8.85546875" style="75"/>
    <col min="3073" max="3073" width="13.85546875" style="75" customWidth="1"/>
    <col min="3074" max="3074" width="60.85546875" style="75" customWidth="1"/>
    <col min="3075" max="3075" width="41" style="75" customWidth="1"/>
    <col min="3076" max="3076" width="40.85546875" style="75" customWidth="1"/>
    <col min="3077" max="3077" width="6.7109375" style="75" customWidth="1"/>
    <col min="3078" max="3079" width="41.5703125" style="75" customWidth="1"/>
    <col min="3080" max="3328" width="8.85546875" style="75"/>
    <col min="3329" max="3329" width="13.85546875" style="75" customWidth="1"/>
    <col min="3330" max="3330" width="60.85546875" style="75" customWidth="1"/>
    <col min="3331" max="3331" width="41" style="75" customWidth="1"/>
    <col min="3332" max="3332" width="40.85546875" style="75" customWidth="1"/>
    <col min="3333" max="3333" width="6.7109375" style="75" customWidth="1"/>
    <col min="3334" max="3335" width="41.5703125" style="75" customWidth="1"/>
    <col min="3336" max="3584" width="8.85546875" style="75"/>
    <col min="3585" max="3585" width="13.85546875" style="75" customWidth="1"/>
    <col min="3586" max="3586" width="60.85546875" style="75" customWidth="1"/>
    <col min="3587" max="3587" width="41" style="75" customWidth="1"/>
    <col min="3588" max="3588" width="40.85546875" style="75" customWidth="1"/>
    <col min="3589" max="3589" width="6.7109375" style="75" customWidth="1"/>
    <col min="3590" max="3591" width="41.5703125" style="75" customWidth="1"/>
    <col min="3592" max="3840" width="8.85546875" style="75"/>
    <col min="3841" max="3841" width="13.85546875" style="75" customWidth="1"/>
    <col min="3842" max="3842" width="60.85546875" style="75" customWidth="1"/>
    <col min="3843" max="3843" width="41" style="75" customWidth="1"/>
    <col min="3844" max="3844" width="40.85546875" style="75" customWidth="1"/>
    <col min="3845" max="3845" width="6.7109375" style="75" customWidth="1"/>
    <col min="3846" max="3847" width="41.5703125" style="75" customWidth="1"/>
    <col min="3848" max="4096" width="8.85546875" style="75"/>
    <col min="4097" max="4097" width="13.85546875" style="75" customWidth="1"/>
    <col min="4098" max="4098" width="60.85546875" style="75" customWidth="1"/>
    <col min="4099" max="4099" width="41" style="75" customWidth="1"/>
    <col min="4100" max="4100" width="40.85546875" style="75" customWidth="1"/>
    <col min="4101" max="4101" width="6.7109375" style="75" customWidth="1"/>
    <col min="4102" max="4103" width="41.5703125" style="75" customWidth="1"/>
    <col min="4104" max="4352" width="8.85546875" style="75"/>
    <col min="4353" max="4353" width="13.85546875" style="75" customWidth="1"/>
    <col min="4354" max="4354" width="60.85546875" style="75" customWidth="1"/>
    <col min="4355" max="4355" width="41" style="75" customWidth="1"/>
    <col min="4356" max="4356" width="40.85546875" style="75" customWidth="1"/>
    <col min="4357" max="4357" width="6.7109375" style="75" customWidth="1"/>
    <col min="4358" max="4359" width="41.5703125" style="75" customWidth="1"/>
    <col min="4360" max="4608" width="8.85546875" style="75"/>
    <col min="4609" max="4609" width="13.85546875" style="75" customWidth="1"/>
    <col min="4610" max="4610" width="60.85546875" style="75" customWidth="1"/>
    <col min="4611" max="4611" width="41" style="75" customWidth="1"/>
    <col min="4612" max="4612" width="40.85546875" style="75" customWidth="1"/>
    <col min="4613" max="4613" width="6.7109375" style="75" customWidth="1"/>
    <col min="4614" max="4615" width="41.5703125" style="75" customWidth="1"/>
    <col min="4616" max="4864" width="8.85546875" style="75"/>
    <col min="4865" max="4865" width="13.85546875" style="75" customWidth="1"/>
    <col min="4866" max="4866" width="60.85546875" style="75" customWidth="1"/>
    <col min="4867" max="4867" width="41" style="75" customWidth="1"/>
    <col min="4868" max="4868" width="40.85546875" style="75" customWidth="1"/>
    <col min="4869" max="4869" width="6.7109375" style="75" customWidth="1"/>
    <col min="4870" max="4871" width="41.5703125" style="75" customWidth="1"/>
    <col min="4872" max="5120" width="8.85546875" style="75"/>
    <col min="5121" max="5121" width="13.85546875" style="75" customWidth="1"/>
    <col min="5122" max="5122" width="60.85546875" style="75" customWidth="1"/>
    <col min="5123" max="5123" width="41" style="75" customWidth="1"/>
    <col min="5124" max="5124" width="40.85546875" style="75" customWidth="1"/>
    <col min="5125" max="5125" width="6.7109375" style="75" customWidth="1"/>
    <col min="5126" max="5127" width="41.5703125" style="75" customWidth="1"/>
    <col min="5128" max="5376" width="8.85546875" style="75"/>
    <col min="5377" max="5377" width="13.85546875" style="75" customWidth="1"/>
    <col min="5378" max="5378" width="60.85546875" style="75" customWidth="1"/>
    <col min="5379" max="5379" width="41" style="75" customWidth="1"/>
    <col min="5380" max="5380" width="40.85546875" style="75" customWidth="1"/>
    <col min="5381" max="5381" width="6.7109375" style="75" customWidth="1"/>
    <col min="5382" max="5383" width="41.5703125" style="75" customWidth="1"/>
    <col min="5384" max="5632" width="8.85546875" style="75"/>
    <col min="5633" max="5633" width="13.85546875" style="75" customWidth="1"/>
    <col min="5634" max="5634" width="60.85546875" style="75" customWidth="1"/>
    <col min="5635" max="5635" width="41" style="75" customWidth="1"/>
    <col min="5636" max="5636" width="40.85546875" style="75" customWidth="1"/>
    <col min="5637" max="5637" width="6.7109375" style="75" customWidth="1"/>
    <col min="5638" max="5639" width="41.5703125" style="75" customWidth="1"/>
    <col min="5640" max="5888" width="8.85546875" style="75"/>
    <col min="5889" max="5889" width="13.85546875" style="75" customWidth="1"/>
    <col min="5890" max="5890" width="60.85546875" style="75" customWidth="1"/>
    <col min="5891" max="5891" width="41" style="75" customWidth="1"/>
    <col min="5892" max="5892" width="40.85546875" style="75" customWidth="1"/>
    <col min="5893" max="5893" width="6.7109375" style="75" customWidth="1"/>
    <col min="5894" max="5895" width="41.5703125" style="75" customWidth="1"/>
    <col min="5896" max="6144" width="8.85546875" style="75"/>
    <col min="6145" max="6145" width="13.85546875" style="75" customWidth="1"/>
    <col min="6146" max="6146" width="60.85546875" style="75" customWidth="1"/>
    <col min="6147" max="6147" width="41" style="75" customWidth="1"/>
    <col min="6148" max="6148" width="40.85546875" style="75" customWidth="1"/>
    <col min="6149" max="6149" width="6.7109375" style="75" customWidth="1"/>
    <col min="6150" max="6151" width="41.5703125" style="75" customWidth="1"/>
    <col min="6152" max="6400" width="8.85546875" style="75"/>
    <col min="6401" max="6401" width="13.85546875" style="75" customWidth="1"/>
    <col min="6402" max="6402" width="60.85546875" style="75" customWidth="1"/>
    <col min="6403" max="6403" width="41" style="75" customWidth="1"/>
    <col min="6404" max="6404" width="40.85546875" style="75" customWidth="1"/>
    <col min="6405" max="6405" width="6.7109375" style="75" customWidth="1"/>
    <col min="6406" max="6407" width="41.5703125" style="75" customWidth="1"/>
    <col min="6408" max="6656" width="8.85546875" style="75"/>
    <col min="6657" max="6657" width="13.85546875" style="75" customWidth="1"/>
    <col min="6658" max="6658" width="60.85546875" style="75" customWidth="1"/>
    <col min="6659" max="6659" width="41" style="75" customWidth="1"/>
    <col min="6660" max="6660" width="40.85546875" style="75" customWidth="1"/>
    <col min="6661" max="6661" width="6.7109375" style="75" customWidth="1"/>
    <col min="6662" max="6663" width="41.5703125" style="75" customWidth="1"/>
    <col min="6664" max="6912" width="8.85546875" style="75"/>
    <col min="6913" max="6913" width="13.85546875" style="75" customWidth="1"/>
    <col min="6914" max="6914" width="60.85546875" style="75" customWidth="1"/>
    <col min="6915" max="6915" width="41" style="75" customWidth="1"/>
    <col min="6916" max="6916" width="40.85546875" style="75" customWidth="1"/>
    <col min="6917" max="6917" width="6.7109375" style="75" customWidth="1"/>
    <col min="6918" max="6919" width="41.5703125" style="75" customWidth="1"/>
    <col min="6920" max="7168" width="8.85546875" style="75"/>
    <col min="7169" max="7169" width="13.85546875" style="75" customWidth="1"/>
    <col min="7170" max="7170" width="60.85546875" style="75" customWidth="1"/>
    <col min="7171" max="7171" width="41" style="75" customWidth="1"/>
    <col min="7172" max="7172" width="40.85546875" style="75" customWidth="1"/>
    <col min="7173" max="7173" width="6.7109375" style="75" customWidth="1"/>
    <col min="7174" max="7175" width="41.5703125" style="75" customWidth="1"/>
    <col min="7176" max="7424" width="8.85546875" style="75"/>
    <col min="7425" max="7425" width="13.85546875" style="75" customWidth="1"/>
    <col min="7426" max="7426" width="60.85546875" style="75" customWidth="1"/>
    <col min="7427" max="7427" width="41" style="75" customWidth="1"/>
    <col min="7428" max="7428" width="40.85546875" style="75" customWidth="1"/>
    <col min="7429" max="7429" width="6.7109375" style="75" customWidth="1"/>
    <col min="7430" max="7431" width="41.5703125" style="75" customWidth="1"/>
    <col min="7432" max="7680" width="8.85546875" style="75"/>
    <col min="7681" max="7681" width="13.85546875" style="75" customWidth="1"/>
    <col min="7682" max="7682" width="60.85546875" style="75" customWidth="1"/>
    <col min="7683" max="7683" width="41" style="75" customWidth="1"/>
    <col min="7684" max="7684" width="40.85546875" style="75" customWidth="1"/>
    <col min="7685" max="7685" width="6.7109375" style="75" customWidth="1"/>
    <col min="7686" max="7687" width="41.5703125" style="75" customWidth="1"/>
    <col min="7688" max="7936" width="8.85546875" style="75"/>
    <col min="7937" max="7937" width="13.85546875" style="75" customWidth="1"/>
    <col min="7938" max="7938" width="60.85546875" style="75" customWidth="1"/>
    <col min="7939" max="7939" width="41" style="75" customWidth="1"/>
    <col min="7940" max="7940" width="40.85546875" style="75" customWidth="1"/>
    <col min="7941" max="7941" width="6.7109375" style="75" customWidth="1"/>
    <col min="7942" max="7943" width="41.5703125" style="75" customWidth="1"/>
    <col min="7944" max="8192" width="8.85546875" style="75"/>
    <col min="8193" max="8193" width="13.85546875" style="75" customWidth="1"/>
    <col min="8194" max="8194" width="60.85546875" style="75" customWidth="1"/>
    <col min="8195" max="8195" width="41" style="75" customWidth="1"/>
    <col min="8196" max="8196" width="40.85546875" style="75" customWidth="1"/>
    <col min="8197" max="8197" width="6.7109375" style="75" customWidth="1"/>
    <col min="8198" max="8199" width="41.5703125" style="75" customWidth="1"/>
    <col min="8200" max="8448" width="8.85546875" style="75"/>
    <col min="8449" max="8449" width="13.85546875" style="75" customWidth="1"/>
    <col min="8450" max="8450" width="60.85546875" style="75" customWidth="1"/>
    <col min="8451" max="8451" width="41" style="75" customWidth="1"/>
    <col min="8452" max="8452" width="40.85546875" style="75" customWidth="1"/>
    <col min="8453" max="8453" width="6.7109375" style="75" customWidth="1"/>
    <col min="8454" max="8455" width="41.5703125" style="75" customWidth="1"/>
    <col min="8456" max="8704" width="8.85546875" style="75"/>
    <col min="8705" max="8705" width="13.85546875" style="75" customWidth="1"/>
    <col min="8706" max="8706" width="60.85546875" style="75" customWidth="1"/>
    <col min="8707" max="8707" width="41" style="75" customWidth="1"/>
    <col min="8708" max="8708" width="40.85546875" style="75" customWidth="1"/>
    <col min="8709" max="8709" width="6.7109375" style="75" customWidth="1"/>
    <col min="8710" max="8711" width="41.5703125" style="75" customWidth="1"/>
    <col min="8712" max="8960" width="8.85546875" style="75"/>
    <col min="8961" max="8961" width="13.85546875" style="75" customWidth="1"/>
    <col min="8962" max="8962" width="60.85546875" style="75" customWidth="1"/>
    <col min="8963" max="8963" width="41" style="75" customWidth="1"/>
    <col min="8964" max="8964" width="40.85546875" style="75" customWidth="1"/>
    <col min="8965" max="8965" width="6.7109375" style="75" customWidth="1"/>
    <col min="8966" max="8967" width="41.5703125" style="75" customWidth="1"/>
    <col min="8968" max="9216" width="8.85546875" style="75"/>
    <col min="9217" max="9217" width="13.85546875" style="75" customWidth="1"/>
    <col min="9218" max="9218" width="60.85546875" style="75" customWidth="1"/>
    <col min="9219" max="9219" width="41" style="75" customWidth="1"/>
    <col min="9220" max="9220" width="40.85546875" style="75" customWidth="1"/>
    <col min="9221" max="9221" width="6.7109375" style="75" customWidth="1"/>
    <col min="9222" max="9223" width="41.5703125" style="75" customWidth="1"/>
    <col min="9224" max="9472" width="8.85546875" style="75"/>
    <col min="9473" max="9473" width="13.85546875" style="75" customWidth="1"/>
    <col min="9474" max="9474" width="60.85546875" style="75" customWidth="1"/>
    <col min="9475" max="9475" width="41" style="75" customWidth="1"/>
    <col min="9476" max="9476" width="40.85546875" style="75" customWidth="1"/>
    <col min="9477" max="9477" width="6.7109375" style="75" customWidth="1"/>
    <col min="9478" max="9479" width="41.5703125" style="75" customWidth="1"/>
    <col min="9480" max="9728" width="8.85546875" style="75"/>
    <col min="9729" max="9729" width="13.85546875" style="75" customWidth="1"/>
    <col min="9730" max="9730" width="60.85546875" style="75" customWidth="1"/>
    <col min="9731" max="9731" width="41" style="75" customWidth="1"/>
    <col min="9732" max="9732" width="40.85546875" style="75" customWidth="1"/>
    <col min="9733" max="9733" width="6.7109375" style="75" customWidth="1"/>
    <col min="9734" max="9735" width="41.5703125" style="75" customWidth="1"/>
    <col min="9736" max="9984" width="8.85546875" style="75"/>
    <col min="9985" max="9985" width="13.85546875" style="75" customWidth="1"/>
    <col min="9986" max="9986" width="60.85546875" style="75" customWidth="1"/>
    <col min="9987" max="9987" width="41" style="75" customWidth="1"/>
    <col min="9988" max="9988" width="40.85546875" style="75" customWidth="1"/>
    <col min="9989" max="9989" width="6.7109375" style="75" customWidth="1"/>
    <col min="9990" max="9991" width="41.5703125" style="75" customWidth="1"/>
    <col min="9992" max="10240" width="8.85546875" style="75"/>
    <col min="10241" max="10241" width="13.85546875" style="75" customWidth="1"/>
    <col min="10242" max="10242" width="60.85546875" style="75" customWidth="1"/>
    <col min="10243" max="10243" width="41" style="75" customWidth="1"/>
    <col min="10244" max="10244" width="40.85546875" style="75" customWidth="1"/>
    <col min="10245" max="10245" width="6.7109375" style="75" customWidth="1"/>
    <col min="10246" max="10247" width="41.5703125" style="75" customWidth="1"/>
    <col min="10248" max="10496" width="8.85546875" style="75"/>
    <col min="10497" max="10497" width="13.85546875" style="75" customWidth="1"/>
    <col min="10498" max="10498" width="60.85546875" style="75" customWidth="1"/>
    <col min="10499" max="10499" width="41" style="75" customWidth="1"/>
    <col min="10500" max="10500" width="40.85546875" style="75" customWidth="1"/>
    <col min="10501" max="10501" width="6.7109375" style="75" customWidth="1"/>
    <col min="10502" max="10503" width="41.5703125" style="75" customWidth="1"/>
    <col min="10504" max="10752" width="8.85546875" style="75"/>
    <col min="10753" max="10753" width="13.85546875" style="75" customWidth="1"/>
    <col min="10754" max="10754" width="60.85546875" style="75" customWidth="1"/>
    <col min="10755" max="10755" width="41" style="75" customWidth="1"/>
    <col min="10756" max="10756" width="40.85546875" style="75" customWidth="1"/>
    <col min="10757" max="10757" width="6.7109375" style="75" customWidth="1"/>
    <col min="10758" max="10759" width="41.5703125" style="75" customWidth="1"/>
    <col min="10760" max="11008" width="8.85546875" style="75"/>
    <col min="11009" max="11009" width="13.85546875" style="75" customWidth="1"/>
    <col min="11010" max="11010" width="60.85546875" style="75" customWidth="1"/>
    <col min="11011" max="11011" width="41" style="75" customWidth="1"/>
    <col min="11012" max="11012" width="40.85546875" style="75" customWidth="1"/>
    <col min="11013" max="11013" width="6.7109375" style="75" customWidth="1"/>
    <col min="11014" max="11015" width="41.5703125" style="75" customWidth="1"/>
    <col min="11016" max="11264" width="8.85546875" style="75"/>
    <col min="11265" max="11265" width="13.85546875" style="75" customWidth="1"/>
    <col min="11266" max="11266" width="60.85546875" style="75" customWidth="1"/>
    <col min="11267" max="11267" width="41" style="75" customWidth="1"/>
    <col min="11268" max="11268" width="40.85546875" style="75" customWidth="1"/>
    <col min="11269" max="11269" width="6.7109375" style="75" customWidth="1"/>
    <col min="11270" max="11271" width="41.5703125" style="75" customWidth="1"/>
    <col min="11272" max="11520" width="8.85546875" style="75"/>
    <col min="11521" max="11521" width="13.85546875" style="75" customWidth="1"/>
    <col min="11522" max="11522" width="60.85546875" style="75" customWidth="1"/>
    <col min="11523" max="11523" width="41" style="75" customWidth="1"/>
    <col min="11524" max="11524" width="40.85546875" style="75" customWidth="1"/>
    <col min="11525" max="11525" width="6.7109375" style="75" customWidth="1"/>
    <col min="11526" max="11527" width="41.5703125" style="75" customWidth="1"/>
    <col min="11528" max="11776" width="8.85546875" style="75"/>
    <col min="11777" max="11777" width="13.85546875" style="75" customWidth="1"/>
    <col min="11778" max="11778" width="60.85546875" style="75" customWidth="1"/>
    <col min="11779" max="11779" width="41" style="75" customWidth="1"/>
    <col min="11780" max="11780" width="40.85546875" style="75" customWidth="1"/>
    <col min="11781" max="11781" width="6.7109375" style="75" customWidth="1"/>
    <col min="11782" max="11783" width="41.5703125" style="75" customWidth="1"/>
    <col min="11784" max="12032" width="8.85546875" style="75"/>
    <col min="12033" max="12033" width="13.85546875" style="75" customWidth="1"/>
    <col min="12034" max="12034" width="60.85546875" style="75" customWidth="1"/>
    <col min="12035" max="12035" width="41" style="75" customWidth="1"/>
    <col min="12036" max="12036" width="40.85546875" style="75" customWidth="1"/>
    <col min="12037" max="12037" width="6.7109375" style="75" customWidth="1"/>
    <col min="12038" max="12039" width="41.5703125" style="75" customWidth="1"/>
    <col min="12040" max="12288" width="8.85546875" style="75"/>
    <col min="12289" max="12289" width="13.85546875" style="75" customWidth="1"/>
    <col min="12290" max="12290" width="60.85546875" style="75" customWidth="1"/>
    <col min="12291" max="12291" width="41" style="75" customWidth="1"/>
    <col min="12292" max="12292" width="40.85546875" style="75" customWidth="1"/>
    <col min="12293" max="12293" width="6.7109375" style="75" customWidth="1"/>
    <col min="12294" max="12295" width="41.5703125" style="75" customWidth="1"/>
    <col min="12296" max="12544" width="8.85546875" style="75"/>
    <col min="12545" max="12545" width="13.85546875" style="75" customWidth="1"/>
    <col min="12546" max="12546" width="60.85546875" style="75" customWidth="1"/>
    <col min="12547" max="12547" width="41" style="75" customWidth="1"/>
    <col min="12548" max="12548" width="40.85546875" style="75" customWidth="1"/>
    <col min="12549" max="12549" width="6.7109375" style="75" customWidth="1"/>
    <col min="12550" max="12551" width="41.5703125" style="75" customWidth="1"/>
    <col min="12552" max="12800" width="8.85546875" style="75"/>
    <col min="12801" max="12801" width="13.85546875" style="75" customWidth="1"/>
    <col min="12802" max="12802" width="60.85546875" style="75" customWidth="1"/>
    <col min="12803" max="12803" width="41" style="75" customWidth="1"/>
    <col min="12804" max="12804" width="40.85546875" style="75" customWidth="1"/>
    <col min="12805" max="12805" width="6.7109375" style="75" customWidth="1"/>
    <col min="12806" max="12807" width="41.5703125" style="75" customWidth="1"/>
    <col min="12808" max="13056" width="8.85546875" style="75"/>
    <col min="13057" max="13057" width="13.85546875" style="75" customWidth="1"/>
    <col min="13058" max="13058" width="60.85546875" style="75" customWidth="1"/>
    <col min="13059" max="13059" width="41" style="75" customWidth="1"/>
    <col min="13060" max="13060" width="40.85546875" style="75" customWidth="1"/>
    <col min="13061" max="13061" width="6.7109375" style="75" customWidth="1"/>
    <col min="13062" max="13063" width="41.5703125" style="75" customWidth="1"/>
    <col min="13064" max="13312" width="8.85546875" style="75"/>
    <col min="13313" max="13313" width="13.85546875" style="75" customWidth="1"/>
    <col min="13314" max="13314" width="60.85546875" style="75" customWidth="1"/>
    <col min="13315" max="13315" width="41" style="75" customWidth="1"/>
    <col min="13316" max="13316" width="40.85546875" style="75" customWidth="1"/>
    <col min="13317" max="13317" width="6.7109375" style="75" customWidth="1"/>
    <col min="13318" max="13319" width="41.5703125" style="75" customWidth="1"/>
    <col min="13320" max="13568" width="8.85546875" style="75"/>
    <col min="13569" max="13569" width="13.85546875" style="75" customWidth="1"/>
    <col min="13570" max="13570" width="60.85546875" style="75" customWidth="1"/>
    <col min="13571" max="13571" width="41" style="75" customWidth="1"/>
    <col min="13572" max="13572" width="40.85546875" style="75" customWidth="1"/>
    <col min="13573" max="13573" width="6.7109375" style="75" customWidth="1"/>
    <col min="13574" max="13575" width="41.5703125" style="75" customWidth="1"/>
    <col min="13576" max="13824" width="8.85546875" style="75"/>
    <col min="13825" max="13825" width="13.85546875" style="75" customWidth="1"/>
    <col min="13826" max="13826" width="60.85546875" style="75" customWidth="1"/>
    <col min="13827" max="13827" width="41" style="75" customWidth="1"/>
    <col min="13828" max="13828" width="40.85546875" style="75" customWidth="1"/>
    <col min="13829" max="13829" width="6.7109375" style="75" customWidth="1"/>
    <col min="13830" max="13831" width="41.5703125" style="75" customWidth="1"/>
    <col min="13832" max="14080" width="8.85546875" style="75"/>
    <col min="14081" max="14081" width="13.85546875" style="75" customWidth="1"/>
    <col min="14082" max="14082" width="60.85546875" style="75" customWidth="1"/>
    <col min="14083" max="14083" width="41" style="75" customWidth="1"/>
    <col min="14084" max="14084" width="40.85546875" style="75" customWidth="1"/>
    <col min="14085" max="14085" width="6.7109375" style="75" customWidth="1"/>
    <col min="14086" max="14087" width="41.5703125" style="75" customWidth="1"/>
    <col min="14088" max="14336" width="8.85546875" style="75"/>
    <col min="14337" max="14337" width="13.85546875" style="75" customWidth="1"/>
    <col min="14338" max="14338" width="60.85546875" style="75" customWidth="1"/>
    <col min="14339" max="14339" width="41" style="75" customWidth="1"/>
    <col min="14340" max="14340" width="40.85546875" style="75" customWidth="1"/>
    <col min="14341" max="14341" width="6.7109375" style="75" customWidth="1"/>
    <col min="14342" max="14343" width="41.5703125" style="75" customWidth="1"/>
    <col min="14344" max="14592" width="8.85546875" style="75"/>
    <col min="14593" max="14593" width="13.85546875" style="75" customWidth="1"/>
    <col min="14594" max="14594" width="60.85546875" style="75" customWidth="1"/>
    <col min="14595" max="14595" width="41" style="75" customWidth="1"/>
    <col min="14596" max="14596" width="40.85546875" style="75" customWidth="1"/>
    <col min="14597" max="14597" width="6.7109375" style="75" customWidth="1"/>
    <col min="14598" max="14599" width="41.5703125" style="75" customWidth="1"/>
    <col min="14600" max="14848" width="8.85546875" style="75"/>
    <col min="14849" max="14849" width="13.85546875" style="75" customWidth="1"/>
    <col min="14850" max="14850" width="60.85546875" style="75" customWidth="1"/>
    <col min="14851" max="14851" width="41" style="75" customWidth="1"/>
    <col min="14852" max="14852" width="40.85546875" style="75" customWidth="1"/>
    <col min="14853" max="14853" width="6.7109375" style="75" customWidth="1"/>
    <col min="14854" max="14855" width="41.5703125" style="75" customWidth="1"/>
    <col min="14856" max="15104" width="8.85546875" style="75"/>
    <col min="15105" max="15105" width="13.85546875" style="75" customWidth="1"/>
    <col min="15106" max="15106" width="60.85546875" style="75" customWidth="1"/>
    <col min="15107" max="15107" width="41" style="75" customWidth="1"/>
    <col min="15108" max="15108" width="40.85546875" style="75" customWidth="1"/>
    <col min="15109" max="15109" width="6.7109375" style="75" customWidth="1"/>
    <col min="15110" max="15111" width="41.5703125" style="75" customWidth="1"/>
    <col min="15112" max="15360" width="8.85546875" style="75"/>
    <col min="15361" max="15361" width="13.85546875" style="75" customWidth="1"/>
    <col min="15362" max="15362" width="60.85546875" style="75" customWidth="1"/>
    <col min="15363" max="15363" width="41" style="75" customWidth="1"/>
    <col min="15364" max="15364" width="40.85546875" style="75" customWidth="1"/>
    <col min="15365" max="15365" width="6.7109375" style="75" customWidth="1"/>
    <col min="15366" max="15367" width="41.5703125" style="75" customWidth="1"/>
    <col min="15368" max="15616" width="8.85546875" style="75"/>
    <col min="15617" max="15617" width="13.85546875" style="75" customWidth="1"/>
    <col min="15618" max="15618" width="60.85546875" style="75" customWidth="1"/>
    <col min="15619" max="15619" width="41" style="75" customWidth="1"/>
    <col min="15620" max="15620" width="40.85546875" style="75" customWidth="1"/>
    <col min="15621" max="15621" width="6.7109375" style="75" customWidth="1"/>
    <col min="15622" max="15623" width="41.5703125" style="75" customWidth="1"/>
    <col min="15624" max="15872" width="8.85546875" style="75"/>
    <col min="15873" max="15873" width="13.85546875" style="75" customWidth="1"/>
    <col min="15874" max="15874" width="60.85546875" style="75" customWidth="1"/>
    <col min="15875" max="15875" width="41" style="75" customWidth="1"/>
    <col min="15876" max="15876" width="40.85546875" style="75" customWidth="1"/>
    <col min="15877" max="15877" width="6.7109375" style="75" customWidth="1"/>
    <col min="15878" max="15879" width="41.5703125" style="75" customWidth="1"/>
    <col min="15880" max="16128" width="8.85546875" style="75"/>
    <col min="16129" max="16129" width="13.85546875" style="75" customWidth="1"/>
    <col min="16130" max="16130" width="60.85546875" style="75" customWidth="1"/>
    <col min="16131" max="16131" width="41" style="75" customWidth="1"/>
    <col min="16132" max="16132" width="40.85546875" style="75" customWidth="1"/>
    <col min="16133" max="16133" width="6.7109375" style="75" customWidth="1"/>
    <col min="16134" max="16135" width="41.5703125" style="75" customWidth="1"/>
    <col min="16136" max="16384" width="8.85546875" style="75"/>
  </cols>
  <sheetData>
    <row r="1" spans="1:7" ht="31.5" x14ac:dyDescent="0.25">
      <c r="A1" s="18" t="s">
        <v>512</v>
      </c>
      <c r="B1" s="18"/>
      <c r="C1" s="19"/>
      <c r="D1" s="19"/>
      <c r="E1" s="19"/>
      <c r="F1" s="20"/>
    </row>
    <row r="2" spans="1:7" ht="13.5" thickBot="1" x14ac:dyDescent="0.3">
      <c r="A2" s="19"/>
      <c r="B2" s="19"/>
      <c r="C2" s="19"/>
      <c r="D2" s="19"/>
      <c r="E2" s="19"/>
      <c r="F2" s="19"/>
    </row>
    <row r="3" spans="1:7" ht="19.5" thickBot="1" x14ac:dyDescent="0.3">
      <c r="A3" s="23"/>
      <c r="B3" s="24" t="s">
        <v>16</v>
      </c>
      <c r="C3" s="107" t="s">
        <v>17</v>
      </c>
      <c r="D3" s="23"/>
      <c r="E3" s="23"/>
      <c r="F3" s="19"/>
      <c r="G3" s="23"/>
    </row>
    <row r="4" spans="1:7" ht="15.75" thickBot="1" x14ac:dyDescent="0.3"/>
    <row r="5" spans="1:7" ht="18.75" x14ac:dyDescent="0.25">
      <c r="A5" s="26"/>
      <c r="B5" s="27" t="s">
        <v>513</v>
      </c>
      <c r="C5" s="26"/>
      <c r="E5" s="29"/>
      <c r="F5" s="29"/>
    </row>
    <row r="6" spans="1:7" x14ac:dyDescent="0.25">
      <c r="B6" s="31" t="s">
        <v>514</v>
      </c>
    </row>
    <row r="7" spans="1:7" x14ac:dyDescent="0.25">
      <c r="B7" s="30" t="s">
        <v>515</v>
      </c>
    </row>
    <row r="8" spans="1:7" ht="15.75" thickBot="1" x14ac:dyDescent="0.3">
      <c r="B8" s="32" t="s">
        <v>516</v>
      </c>
    </row>
    <row r="9" spans="1:7" x14ac:dyDescent="0.25">
      <c r="B9" s="33"/>
    </row>
    <row r="10" spans="1:7" ht="31.5" x14ac:dyDescent="0.25">
      <c r="A10" s="34" t="s">
        <v>25</v>
      </c>
      <c r="B10" s="34" t="s">
        <v>514</v>
      </c>
      <c r="C10" s="35"/>
      <c r="D10" s="35"/>
      <c r="E10" s="35"/>
      <c r="F10" s="35"/>
      <c r="G10" s="36"/>
    </row>
    <row r="11" spans="1:7" ht="15.75" x14ac:dyDescent="0.25">
      <c r="A11" s="47"/>
      <c r="B11" s="48" t="s">
        <v>517</v>
      </c>
      <c r="C11" s="47" t="s">
        <v>60</v>
      </c>
      <c r="D11" s="47"/>
      <c r="E11" s="47"/>
      <c r="F11" s="50" t="s">
        <v>518</v>
      </c>
      <c r="G11" s="50"/>
    </row>
    <row r="12" spans="1:7" ht="15.75" x14ac:dyDescent="0.25">
      <c r="A12" s="37" t="s">
        <v>519</v>
      </c>
      <c r="B12" s="37" t="s">
        <v>520</v>
      </c>
      <c r="C12" s="108">
        <f>'D. Nat''l Transparency Template'!H205/1000000</f>
        <v>42888.119048149507</v>
      </c>
      <c r="D12" s="37"/>
      <c r="E12" s="37"/>
      <c r="F12" s="59">
        <f>IF($C$15=0,"",IF(C12="[for completion]","",C12/$C$15))</f>
        <v>1</v>
      </c>
      <c r="G12" s="40"/>
    </row>
    <row r="13" spans="1:7" ht="15.75" x14ac:dyDescent="0.25">
      <c r="A13" s="37" t="s">
        <v>521</v>
      </c>
      <c r="B13" s="37" t="s">
        <v>522</v>
      </c>
      <c r="C13" s="37">
        <v>0</v>
      </c>
      <c r="D13" s="37"/>
      <c r="E13" s="37"/>
      <c r="F13" s="59">
        <f t="shared" ref="F13:F14" si="0">IF($C$15=0,"",IF(C13="[for completion]","",C13/$C$15))</f>
        <v>0</v>
      </c>
      <c r="G13" s="40"/>
    </row>
    <row r="14" spans="1:7" ht="15.75" x14ac:dyDescent="0.25">
      <c r="A14" s="37" t="s">
        <v>523</v>
      </c>
      <c r="B14" s="37" t="s">
        <v>98</v>
      </c>
      <c r="C14" s="37">
        <v>0</v>
      </c>
      <c r="D14" s="37"/>
      <c r="E14" s="37"/>
      <c r="F14" s="59">
        <f t="shared" si="0"/>
        <v>0</v>
      </c>
      <c r="G14" s="40"/>
    </row>
    <row r="15" spans="1:7" ht="15.75" x14ac:dyDescent="0.25">
      <c r="A15" s="37" t="s">
        <v>524</v>
      </c>
      <c r="B15" s="109" t="s">
        <v>100</v>
      </c>
      <c r="C15" s="108">
        <f>SUM(C12:C14)</f>
        <v>42888.119048149507</v>
      </c>
      <c r="D15" s="37"/>
      <c r="E15" s="37"/>
      <c r="F15" s="77">
        <f>SUM(F12:F14)</f>
        <v>1</v>
      </c>
      <c r="G15" s="40"/>
    </row>
    <row r="16" spans="1:7" ht="13.9" hidden="1" customHeight="1" outlineLevel="1" x14ac:dyDescent="0.25">
      <c r="A16" s="37" t="s">
        <v>525</v>
      </c>
      <c r="B16" s="62" t="s">
        <v>526</v>
      </c>
      <c r="C16" s="37"/>
      <c r="D16" s="37"/>
      <c r="E16" s="37"/>
      <c r="F16" s="59">
        <f t="shared" ref="F16:F26" si="1">IF($C$15=0,"",IF(C16="[for completion]","",C16/$C$15))</f>
        <v>0</v>
      </c>
      <c r="G16" s="40"/>
    </row>
    <row r="17" spans="1:7" ht="13.9" hidden="1" customHeight="1" outlineLevel="1" x14ac:dyDescent="0.25">
      <c r="A17" s="37" t="s">
        <v>527</v>
      </c>
      <c r="B17" s="62" t="s">
        <v>528</v>
      </c>
      <c r="C17" s="37"/>
      <c r="D17" s="37"/>
      <c r="E17" s="37"/>
      <c r="F17" s="59">
        <f t="shared" si="1"/>
        <v>0</v>
      </c>
      <c r="G17" s="40"/>
    </row>
    <row r="18" spans="1:7" ht="13.9" hidden="1" customHeight="1" outlineLevel="1" x14ac:dyDescent="0.25">
      <c r="A18" s="37" t="s">
        <v>529</v>
      </c>
      <c r="B18" s="62" t="s">
        <v>102</v>
      </c>
      <c r="C18" s="37"/>
      <c r="D18" s="37"/>
      <c r="E18" s="37"/>
      <c r="F18" s="59">
        <f t="shared" si="1"/>
        <v>0</v>
      </c>
      <c r="G18" s="40"/>
    </row>
    <row r="19" spans="1:7" ht="13.9" hidden="1" customHeight="1" outlineLevel="1" x14ac:dyDescent="0.25">
      <c r="A19" s="37" t="s">
        <v>530</v>
      </c>
      <c r="B19" s="62" t="s">
        <v>102</v>
      </c>
      <c r="C19" s="37"/>
      <c r="D19" s="37"/>
      <c r="E19" s="37"/>
      <c r="F19" s="59">
        <f t="shared" si="1"/>
        <v>0</v>
      </c>
      <c r="G19" s="40"/>
    </row>
    <row r="20" spans="1:7" ht="13.9" hidden="1" customHeight="1" outlineLevel="1" x14ac:dyDescent="0.25">
      <c r="A20" s="37" t="s">
        <v>531</v>
      </c>
      <c r="B20" s="62" t="s">
        <v>102</v>
      </c>
      <c r="C20" s="37">
        <v>4</v>
      </c>
      <c r="D20" s="37"/>
      <c r="E20" s="37"/>
      <c r="F20" s="59">
        <f t="shared" si="1"/>
        <v>9.3265922795758232E-5</v>
      </c>
      <c r="G20" s="40"/>
    </row>
    <row r="21" spans="1:7" ht="13.9" hidden="1" customHeight="1" outlineLevel="1" x14ac:dyDescent="0.25">
      <c r="A21" s="37" t="s">
        <v>532</v>
      </c>
      <c r="B21" s="62" t="s">
        <v>102</v>
      </c>
      <c r="C21" s="37">
        <v>2</v>
      </c>
      <c r="D21" s="37"/>
      <c r="E21" s="37"/>
      <c r="F21" s="59">
        <f t="shared" si="1"/>
        <v>4.6632961397879116E-5</v>
      </c>
      <c r="G21" s="40"/>
    </row>
    <row r="22" spans="1:7" ht="13.9" hidden="1" customHeight="1" outlineLevel="1" x14ac:dyDescent="0.25">
      <c r="A22" s="37" t="s">
        <v>533</v>
      </c>
      <c r="B22" s="62" t="s">
        <v>102</v>
      </c>
      <c r="C22" s="37"/>
      <c r="D22" s="37"/>
      <c r="E22" s="37"/>
      <c r="F22" s="59">
        <f t="shared" si="1"/>
        <v>0</v>
      </c>
      <c r="G22" s="40"/>
    </row>
    <row r="23" spans="1:7" ht="13.9" hidden="1" customHeight="1" outlineLevel="1" x14ac:dyDescent="0.25">
      <c r="A23" s="37" t="s">
        <v>534</v>
      </c>
      <c r="B23" s="62" t="s">
        <v>102</v>
      </c>
      <c r="C23" s="37"/>
      <c r="D23" s="37"/>
      <c r="E23" s="37"/>
      <c r="F23" s="59">
        <f t="shared" si="1"/>
        <v>0</v>
      </c>
      <c r="G23" s="40"/>
    </row>
    <row r="24" spans="1:7" ht="13.9" hidden="1" customHeight="1" outlineLevel="1" x14ac:dyDescent="0.25">
      <c r="A24" s="37" t="s">
        <v>535</v>
      </c>
      <c r="B24" s="62" t="s">
        <v>102</v>
      </c>
      <c r="C24" s="37"/>
      <c r="D24" s="37"/>
      <c r="E24" s="37"/>
      <c r="F24" s="59">
        <f t="shared" si="1"/>
        <v>0</v>
      </c>
      <c r="G24" s="40"/>
    </row>
    <row r="25" spans="1:7" ht="13.9" hidden="1" customHeight="1" outlineLevel="1" x14ac:dyDescent="0.25">
      <c r="A25" s="37" t="s">
        <v>536</v>
      </c>
      <c r="B25" s="62" t="s">
        <v>102</v>
      </c>
      <c r="C25" s="37"/>
      <c r="D25" s="37"/>
      <c r="E25" s="37"/>
      <c r="F25" s="59">
        <f t="shared" si="1"/>
        <v>0</v>
      </c>
      <c r="G25" s="40"/>
    </row>
    <row r="26" spans="1:7" ht="13.9" hidden="1" customHeight="1" outlineLevel="1" x14ac:dyDescent="0.25">
      <c r="A26" s="37" t="s">
        <v>537</v>
      </c>
      <c r="B26" s="62" t="s">
        <v>102</v>
      </c>
      <c r="C26" s="63"/>
      <c r="D26" s="63"/>
      <c r="E26" s="63"/>
      <c r="F26" s="59">
        <f t="shared" si="1"/>
        <v>0</v>
      </c>
      <c r="G26" s="40"/>
    </row>
    <row r="27" spans="1:7" ht="15.75" collapsed="1" x14ac:dyDescent="0.25">
      <c r="A27" s="47"/>
      <c r="B27" s="48" t="s">
        <v>538</v>
      </c>
      <c r="C27" s="47" t="s">
        <v>539</v>
      </c>
      <c r="D27" s="47" t="s">
        <v>540</v>
      </c>
      <c r="E27" s="49"/>
      <c r="F27" s="47" t="s">
        <v>541</v>
      </c>
      <c r="G27" s="50"/>
    </row>
    <row r="28" spans="1:7" ht="15.75" x14ac:dyDescent="0.25">
      <c r="A28" s="37" t="s">
        <v>542</v>
      </c>
      <c r="B28" s="37" t="s">
        <v>543</v>
      </c>
      <c r="C28" s="108">
        <f>'D. Nat''l Transparency Template'!H206</f>
        <v>154814</v>
      </c>
      <c r="D28" s="37" t="s">
        <v>67</v>
      </c>
      <c r="E28" s="37"/>
      <c r="F28" s="108">
        <f>C28</f>
        <v>154814</v>
      </c>
      <c r="G28" s="40"/>
    </row>
    <row r="29" spans="1:7" ht="13.9" hidden="1" customHeight="1" outlineLevel="1" x14ac:dyDescent="0.25">
      <c r="A29" s="37" t="s">
        <v>544</v>
      </c>
      <c r="B29" s="43" t="s">
        <v>545</v>
      </c>
      <c r="C29" s="37"/>
      <c r="D29" s="37"/>
      <c r="E29" s="37"/>
      <c r="F29" s="37"/>
      <c r="G29" s="40"/>
    </row>
    <row r="30" spans="1:7" ht="13.9" hidden="1" customHeight="1" outlineLevel="1" x14ac:dyDescent="0.25">
      <c r="A30" s="37" t="s">
        <v>546</v>
      </c>
      <c r="B30" s="43" t="s">
        <v>547</v>
      </c>
      <c r="C30" s="37"/>
      <c r="D30" s="37"/>
      <c r="E30" s="37"/>
      <c r="F30" s="37"/>
      <c r="G30" s="40"/>
    </row>
    <row r="31" spans="1:7" ht="13.9" hidden="1" customHeight="1" outlineLevel="1" x14ac:dyDescent="0.25">
      <c r="A31" s="37" t="s">
        <v>548</v>
      </c>
      <c r="B31" s="43"/>
      <c r="C31" s="37"/>
      <c r="D31" s="37"/>
      <c r="E31" s="37"/>
      <c r="F31" s="37"/>
      <c r="G31" s="40"/>
    </row>
    <row r="32" spans="1:7" ht="13.9" hidden="1" customHeight="1" outlineLevel="1" x14ac:dyDescent="0.25">
      <c r="A32" s="37" t="s">
        <v>549</v>
      </c>
      <c r="B32" s="43"/>
      <c r="C32" s="37"/>
      <c r="D32" s="37"/>
      <c r="E32" s="37"/>
      <c r="F32" s="37"/>
      <c r="G32" s="40"/>
    </row>
    <row r="33" spans="1:7" ht="13.9" hidden="1" customHeight="1" outlineLevel="1" x14ac:dyDescent="0.25">
      <c r="A33" s="37" t="s">
        <v>550</v>
      </c>
      <c r="B33" s="43"/>
      <c r="C33" s="37"/>
      <c r="D33" s="37"/>
      <c r="E33" s="37"/>
      <c r="F33" s="37"/>
      <c r="G33" s="40"/>
    </row>
    <row r="34" spans="1:7" ht="13.9" hidden="1" customHeight="1" outlineLevel="1" x14ac:dyDescent="0.25">
      <c r="A34" s="37" t="s">
        <v>551</v>
      </c>
      <c r="B34" s="43"/>
      <c r="C34" s="37"/>
      <c r="D34" s="37"/>
      <c r="E34" s="37"/>
      <c r="F34" s="37"/>
      <c r="G34" s="40"/>
    </row>
    <row r="35" spans="1:7" ht="15.75" collapsed="1" x14ac:dyDescent="0.25">
      <c r="A35" s="47"/>
      <c r="B35" s="48" t="s">
        <v>552</v>
      </c>
      <c r="C35" s="47" t="s">
        <v>553</v>
      </c>
      <c r="D35" s="47" t="s">
        <v>554</v>
      </c>
      <c r="E35" s="49"/>
      <c r="F35" s="50" t="s">
        <v>518</v>
      </c>
      <c r="G35" s="50"/>
    </row>
    <row r="36" spans="1:7" ht="15.75" x14ac:dyDescent="0.25">
      <c r="A36" s="37" t="s">
        <v>555</v>
      </c>
      <c r="B36" s="37" t="s">
        <v>556</v>
      </c>
      <c r="C36" s="77">
        <f>+'[1]Wtavg Pivot'!C26</f>
        <v>5.6702603820647801E-4</v>
      </c>
      <c r="D36" s="37" t="s">
        <v>67</v>
      </c>
      <c r="E36" s="37"/>
      <c r="F36" s="56">
        <f>C36</f>
        <v>5.6702603820647801E-4</v>
      </c>
      <c r="G36" s="40"/>
    </row>
    <row r="37" spans="1:7" ht="13.9" hidden="1" customHeight="1" outlineLevel="1" x14ac:dyDescent="0.25">
      <c r="A37" s="37" t="s">
        <v>557</v>
      </c>
      <c r="B37" s="37"/>
      <c r="C37" s="37"/>
      <c r="D37" s="37"/>
      <c r="E37" s="37"/>
      <c r="F37" s="37"/>
      <c r="G37" s="40"/>
    </row>
    <row r="38" spans="1:7" ht="13.9" hidden="1" customHeight="1" outlineLevel="1" x14ac:dyDescent="0.25">
      <c r="A38" s="37" t="s">
        <v>558</v>
      </c>
      <c r="B38" s="37"/>
      <c r="C38" s="37"/>
      <c r="D38" s="37"/>
      <c r="E38" s="37"/>
      <c r="F38" s="37"/>
      <c r="G38" s="40"/>
    </row>
    <row r="39" spans="1:7" ht="13.9" hidden="1" customHeight="1" outlineLevel="1" x14ac:dyDescent="0.25">
      <c r="A39" s="37" t="s">
        <v>559</v>
      </c>
      <c r="B39" s="37"/>
      <c r="C39" s="37"/>
      <c r="D39" s="37"/>
      <c r="E39" s="37"/>
      <c r="F39" s="37"/>
      <c r="G39" s="40"/>
    </row>
    <row r="40" spans="1:7" ht="13.9" hidden="1" customHeight="1" outlineLevel="1" x14ac:dyDescent="0.25">
      <c r="A40" s="37" t="s">
        <v>560</v>
      </c>
      <c r="B40" s="37"/>
      <c r="C40" s="37"/>
      <c r="D40" s="37"/>
      <c r="E40" s="37"/>
      <c r="F40" s="37"/>
      <c r="G40" s="40"/>
    </row>
    <row r="41" spans="1:7" ht="13.9" hidden="1" customHeight="1" outlineLevel="1" x14ac:dyDescent="0.25">
      <c r="A41" s="37" t="s">
        <v>561</v>
      </c>
      <c r="B41" s="37"/>
      <c r="C41" s="37"/>
      <c r="D41" s="37"/>
      <c r="E41" s="37"/>
      <c r="F41" s="37"/>
      <c r="G41" s="40"/>
    </row>
    <row r="42" spans="1:7" ht="13.9" hidden="1" customHeight="1" outlineLevel="1" x14ac:dyDescent="0.25">
      <c r="A42" s="37" t="s">
        <v>562</v>
      </c>
      <c r="B42" s="37"/>
      <c r="C42" s="37"/>
      <c r="D42" s="37"/>
      <c r="E42" s="37"/>
      <c r="F42" s="37"/>
      <c r="G42" s="40"/>
    </row>
    <row r="43" spans="1:7" ht="15.75" collapsed="1" x14ac:dyDescent="0.25">
      <c r="A43" s="47"/>
      <c r="B43" s="48" t="s">
        <v>563</v>
      </c>
      <c r="C43" s="47" t="s">
        <v>553</v>
      </c>
      <c r="D43" s="47" t="s">
        <v>554</v>
      </c>
      <c r="E43" s="49"/>
      <c r="F43" s="50" t="s">
        <v>518</v>
      </c>
      <c r="G43" s="50"/>
    </row>
    <row r="44" spans="1:7" ht="15.75" x14ac:dyDescent="0.25">
      <c r="A44" s="37" t="s">
        <v>564</v>
      </c>
      <c r="B44" s="110" t="s">
        <v>565</v>
      </c>
      <c r="C44" s="110">
        <f>SUM(C45:C72)</f>
        <v>0</v>
      </c>
      <c r="D44" s="37" t="s">
        <v>67</v>
      </c>
      <c r="E44" s="37"/>
      <c r="F44" s="110">
        <f>SUM(F45:F72)</f>
        <v>0</v>
      </c>
      <c r="G44" s="37"/>
    </row>
    <row r="45" spans="1:7" ht="15.75" x14ac:dyDescent="0.25">
      <c r="A45" s="37" t="s">
        <v>566</v>
      </c>
      <c r="B45" s="37" t="s">
        <v>567</v>
      </c>
      <c r="C45" s="37">
        <v>0</v>
      </c>
      <c r="D45" s="37" t="s">
        <v>67</v>
      </c>
      <c r="E45" s="37"/>
      <c r="F45" s="37">
        <v>0</v>
      </c>
      <c r="G45" s="37"/>
    </row>
    <row r="46" spans="1:7" ht="15.75" x14ac:dyDescent="0.25">
      <c r="A46" s="37" t="s">
        <v>568</v>
      </c>
      <c r="B46" s="37" t="s">
        <v>569</v>
      </c>
      <c r="C46" s="37">
        <v>0</v>
      </c>
      <c r="D46" s="37" t="s">
        <v>67</v>
      </c>
      <c r="E46" s="37"/>
      <c r="F46" s="37">
        <v>0</v>
      </c>
      <c r="G46" s="37"/>
    </row>
    <row r="47" spans="1:7" ht="15.75" x14ac:dyDescent="0.25">
      <c r="A47" s="37" t="s">
        <v>570</v>
      </c>
      <c r="B47" s="37" t="s">
        <v>571</v>
      </c>
      <c r="C47" s="37">
        <v>0</v>
      </c>
      <c r="D47" s="37" t="s">
        <v>67</v>
      </c>
      <c r="E47" s="37"/>
      <c r="F47" s="37">
        <v>0</v>
      </c>
      <c r="G47" s="37"/>
    </row>
    <row r="48" spans="1:7" ht="15.75" x14ac:dyDescent="0.25">
      <c r="A48" s="37" t="s">
        <v>572</v>
      </c>
      <c r="B48" s="37" t="s">
        <v>573</v>
      </c>
      <c r="C48" s="37">
        <v>0</v>
      </c>
      <c r="D48" s="37" t="s">
        <v>67</v>
      </c>
      <c r="E48" s="37"/>
      <c r="F48" s="37">
        <v>0</v>
      </c>
      <c r="G48" s="37"/>
    </row>
    <row r="49" spans="1:7" ht="15.75" x14ac:dyDescent="0.25">
      <c r="A49" s="37" t="s">
        <v>574</v>
      </c>
      <c r="B49" s="37" t="s">
        <v>575</v>
      </c>
      <c r="C49" s="37">
        <v>0</v>
      </c>
      <c r="D49" s="37" t="s">
        <v>67</v>
      </c>
      <c r="E49" s="37"/>
      <c r="F49" s="37">
        <v>0</v>
      </c>
      <c r="G49" s="37"/>
    </row>
    <row r="50" spans="1:7" ht="15.75" x14ac:dyDescent="0.25">
      <c r="A50" s="37" t="s">
        <v>576</v>
      </c>
      <c r="B50" s="37" t="s">
        <v>577</v>
      </c>
      <c r="C50" s="37">
        <v>0</v>
      </c>
      <c r="D50" s="37" t="s">
        <v>67</v>
      </c>
      <c r="E50" s="37"/>
      <c r="F50" s="37">
        <v>0</v>
      </c>
      <c r="G50" s="37"/>
    </row>
    <row r="51" spans="1:7" ht="15.75" x14ac:dyDescent="0.25">
      <c r="A51" s="37" t="s">
        <v>578</v>
      </c>
      <c r="B51" s="37" t="s">
        <v>579</v>
      </c>
      <c r="C51" s="37">
        <v>0</v>
      </c>
      <c r="D51" s="37" t="s">
        <v>67</v>
      </c>
      <c r="E51" s="37"/>
      <c r="F51" s="37">
        <v>0</v>
      </c>
      <c r="G51" s="37"/>
    </row>
    <row r="52" spans="1:7" ht="15.75" x14ac:dyDescent="0.25">
      <c r="A52" s="37" t="s">
        <v>580</v>
      </c>
      <c r="B52" s="37" t="s">
        <v>581</v>
      </c>
      <c r="C52" s="37">
        <v>0</v>
      </c>
      <c r="D52" s="37" t="s">
        <v>67</v>
      </c>
      <c r="E52" s="37"/>
      <c r="F52" s="37">
        <v>0</v>
      </c>
      <c r="G52" s="37"/>
    </row>
    <row r="53" spans="1:7" ht="15.75" x14ac:dyDescent="0.25">
      <c r="A53" s="37" t="s">
        <v>582</v>
      </c>
      <c r="B53" s="37" t="s">
        <v>583</v>
      </c>
      <c r="C53" s="37">
        <v>0</v>
      </c>
      <c r="D53" s="37" t="s">
        <v>67</v>
      </c>
      <c r="E53" s="37"/>
      <c r="F53" s="37">
        <v>0</v>
      </c>
      <c r="G53" s="37"/>
    </row>
    <row r="54" spans="1:7" ht="15.75" x14ac:dyDescent="0.25">
      <c r="A54" s="37" t="s">
        <v>584</v>
      </c>
      <c r="B54" s="37" t="s">
        <v>585</v>
      </c>
      <c r="C54" s="37">
        <v>0</v>
      </c>
      <c r="D54" s="37" t="s">
        <v>67</v>
      </c>
      <c r="E54" s="37"/>
      <c r="F54" s="37">
        <v>0</v>
      </c>
      <c r="G54" s="37"/>
    </row>
    <row r="55" spans="1:7" ht="15.75" x14ac:dyDescent="0.25">
      <c r="A55" s="37" t="s">
        <v>586</v>
      </c>
      <c r="B55" s="37" t="s">
        <v>587</v>
      </c>
      <c r="C55" s="37">
        <v>0</v>
      </c>
      <c r="D55" s="37" t="s">
        <v>67</v>
      </c>
      <c r="E55" s="37"/>
      <c r="F55" s="37">
        <v>0</v>
      </c>
      <c r="G55" s="37"/>
    </row>
    <row r="56" spans="1:7" ht="15.75" x14ac:dyDescent="0.25">
      <c r="A56" s="37" t="s">
        <v>588</v>
      </c>
      <c r="B56" s="37" t="s">
        <v>589</v>
      </c>
      <c r="C56" s="37">
        <v>0</v>
      </c>
      <c r="D56" s="37" t="s">
        <v>67</v>
      </c>
      <c r="E56" s="37"/>
      <c r="F56" s="37">
        <v>0</v>
      </c>
      <c r="G56" s="37"/>
    </row>
    <row r="57" spans="1:7" ht="15.75" x14ac:dyDescent="0.25">
      <c r="A57" s="37" t="s">
        <v>590</v>
      </c>
      <c r="B57" s="37" t="s">
        <v>591</v>
      </c>
      <c r="C57" s="37">
        <v>0</v>
      </c>
      <c r="D57" s="37" t="s">
        <v>67</v>
      </c>
      <c r="E57" s="37"/>
      <c r="F57" s="37">
        <v>0</v>
      </c>
      <c r="G57" s="37"/>
    </row>
    <row r="58" spans="1:7" ht="15.75" x14ac:dyDescent="0.25">
      <c r="A58" s="37" t="s">
        <v>592</v>
      </c>
      <c r="B58" s="37" t="s">
        <v>593</v>
      </c>
      <c r="C58" s="37">
        <v>0</v>
      </c>
      <c r="D58" s="37" t="s">
        <v>67</v>
      </c>
      <c r="E58" s="37"/>
      <c r="F58" s="37">
        <v>0</v>
      </c>
      <c r="G58" s="37"/>
    </row>
    <row r="59" spans="1:7" ht="15.75" x14ac:dyDescent="0.25">
      <c r="A59" s="37" t="s">
        <v>594</v>
      </c>
      <c r="B59" s="37" t="s">
        <v>595</v>
      </c>
      <c r="C59" s="37">
        <v>0</v>
      </c>
      <c r="D59" s="37" t="s">
        <v>67</v>
      </c>
      <c r="E59" s="37"/>
      <c r="F59" s="37">
        <v>0</v>
      </c>
      <c r="G59" s="37"/>
    </row>
    <row r="60" spans="1:7" ht="15.75" x14ac:dyDescent="0.25">
      <c r="A60" s="37" t="s">
        <v>596</v>
      </c>
      <c r="B60" s="37" t="s">
        <v>597</v>
      </c>
      <c r="C60" s="37">
        <v>0</v>
      </c>
      <c r="D60" s="37" t="s">
        <v>67</v>
      </c>
      <c r="E60" s="37"/>
      <c r="F60" s="37">
        <v>0</v>
      </c>
      <c r="G60" s="37"/>
    </row>
    <row r="61" spans="1:7" ht="15.75" x14ac:dyDescent="0.25">
      <c r="A61" s="37" t="s">
        <v>598</v>
      </c>
      <c r="B61" s="37" t="s">
        <v>599</v>
      </c>
      <c r="C61" s="37">
        <v>0</v>
      </c>
      <c r="D61" s="37" t="s">
        <v>67</v>
      </c>
      <c r="E61" s="37"/>
      <c r="F61" s="37">
        <v>0</v>
      </c>
      <c r="G61" s="37"/>
    </row>
    <row r="62" spans="1:7" ht="15.75" x14ac:dyDescent="0.25">
      <c r="A62" s="37" t="s">
        <v>600</v>
      </c>
      <c r="B62" s="37" t="s">
        <v>601</v>
      </c>
      <c r="C62" s="37">
        <v>0</v>
      </c>
      <c r="D62" s="37" t="s">
        <v>67</v>
      </c>
      <c r="E62" s="37"/>
      <c r="F62" s="37">
        <v>0</v>
      </c>
      <c r="G62" s="37"/>
    </row>
    <row r="63" spans="1:7" ht="15.75" x14ac:dyDescent="0.25">
      <c r="A63" s="37" t="s">
        <v>602</v>
      </c>
      <c r="B63" s="37" t="s">
        <v>603</v>
      </c>
      <c r="C63" s="37">
        <v>0</v>
      </c>
      <c r="D63" s="37" t="s">
        <v>67</v>
      </c>
      <c r="E63" s="37"/>
      <c r="F63" s="37">
        <v>0</v>
      </c>
      <c r="G63" s="37"/>
    </row>
    <row r="64" spans="1:7" ht="15.75" x14ac:dyDescent="0.25">
      <c r="A64" s="37" t="s">
        <v>604</v>
      </c>
      <c r="B64" s="37" t="s">
        <v>605</v>
      </c>
      <c r="C64" s="37">
        <v>0</v>
      </c>
      <c r="D64" s="37" t="s">
        <v>67</v>
      </c>
      <c r="E64" s="37"/>
      <c r="F64" s="37">
        <v>0</v>
      </c>
      <c r="G64" s="37"/>
    </row>
    <row r="65" spans="1:7" ht="15.75" x14ac:dyDescent="0.25">
      <c r="A65" s="37" t="s">
        <v>606</v>
      </c>
      <c r="B65" s="37" t="s">
        <v>607</v>
      </c>
      <c r="C65" s="37">
        <v>0</v>
      </c>
      <c r="D65" s="37" t="s">
        <v>67</v>
      </c>
      <c r="E65" s="37"/>
      <c r="F65" s="37">
        <v>0</v>
      </c>
      <c r="G65" s="37"/>
    </row>
    <row r="66" spans="1:7" ht="15.75" x14ac:dyDescent="0.25">
      <c r="A66" s="37" t="s">
        <v>608</v>
      </c>
      <c r="B66" s="37" t="s">
        <v>609</v>
      </c>
      <c r="C66" s="37">
        <v>0</v>
      </c>
      <c r="D66" s="37" t="s">
        <v>67</v>
      </c>
      <c r="E66" s="37"/>
      <c r="F66" s="37">
        <v>0</v>
      </c>
      <c r="G66" s="37"/>
    </row>
    <row r="67" spans="1:7" ht="15.75" x14ac:dyDescent="0.25">
      <c r="A67" s="37" t="s">
        <v>610</v>
      </c>
      <c r="B67" s="37" t="s">
        <v>611</v>
      </c>
      <c r="C67" s="37">
        <v>0</v>
      </c>
      <c r="D67" s="37" t="s">
        <v>67</v>
      </c>
      <c r="E67" s="37"/>
      <c r="F67" s="37">
        <v>0</v>
      </c>
      <c r="G67" s="37"/>
    </row>
    <row r="68" spans="1:7" ht="15.75" x14ac:dyDescent="0.25">
      <c r="A68" s="37" t="s">
        <v>612</v>
      </c>
      <c r="B68" s="37" t="s">
        <v>613</v>
      </c>
      <c r="C68" s="37">
        <v>0</v>
      </c>
      <c r="D68" s="37" t="s">
        <v>67</v>
      </c>
      <c r="E68" s="37"/>
      <c r="F68" s="37">
        <v>0</v>
      </c>
      <c r="G68" s="37"/>
    </row>
    <row r="69" spans="1:7" ht="15.75" x14ac:dyDescent="0.25">
      <c r="A69" s="37" t="s">
        <v>614</v>
      </c>
      <c r="B69" s="37" t="s">
        <v>615</v>
      </c>
      <c r="C69" s="37">
        <v>0</v>
      </c>
      <c r="D69" s="37" t="s">
        <v>67</v>
      </c>
      <c r="E69" s="37"/>
      <c r="F69" s="37">
        <v>0</v>
      </c>
      <c r="G69" s="37"/>
    </row>
    <row r="70" spans="1:7" ht="15.75" x14ac:dyDescent="0.25">
      <c r="A70" s="37" t="s">
        <v>616</v>
      </c>
      <c r="B70" s="37" t="s">
        <v>617</v>
      </c>
      <c r="C70" s="37">
        <v>0</v>
      </c>
      <c r="D70" s="37" t="s">
        <v>67</v>
      </c>
      <c r="E70" s="37"/>
      <c r="F70" s="37">
        <v>0</v>
      </c>
      <c r="G70" s="37"/>
    </row>
    <row r="71" spans="1:7" ht="15.75" x14ac:dyDescent="0.25">
      <c r="A71" s="37" t="s">
        <v>618</v>
      </c>
      <c r="B71" s="37" t="s">
        <v>619</v>
      </c>
      <c r="C71" s="37">
        <v>0</v>
      </c>
      <c r="D71" s="37" t="s">
        <v>67</v>
      </c>
      <c r="E71" s="37"/>
      <c r="F71" s="37">
        <v>0</v>
      </c>
      <c r="G71" s="37"/>
    </row>
    <row r="72" spans="1:7" ht="15.75" x14ac:dyDescent="0.25">
      <c r="A72" s="37" t="s">
        <v>620</v>
      </c>
      <c r="B72" s="37" t="s">
        <v>621</v>
      </c>
      <c r="C72" s="37">
        <v>0</v>
      </c>
      <c r="D72" s="37" t="s">
        <v>67</v>
      </c>
      <c r="E72" s="37"/>
      <c r="F72" s="37">
        <v>0</v>
      </c>
      <c r="G72" s="37"/>
    </row>
    <row r="73" spans="1:7" ht="15.75" x14ac:dyDescent="0.25">
      <c r="A73" s="37" t="s">
        <v>622</v>
      </c>
      <c r="B73" s="110" t="s">
        <v>298</v>
      </c>
      <c r="C73" s="110">
        <f>SUM(C74:C76)</f>
        <v>0</v>
      </c>
      <c r="D73" s="37" t="s">
        <v>67</v>
      </c>
      <c r="E73" s="37"/>
      <c r="F73" s="110">
        <f>SUM(F74:F76)</f>
        <v>0</v>
      </c>
      <c r="G73" s="37"/>
    </row>
    <row r="74" spans="1:7" ht="15.75" x14ac:dyDescent="0.25">
      <c r="A74" s="37" t="s">
        <v>623</v>
      </c>
      <c r="B74" s="37" t="s">
        <v>624</v>
      </c>
      <c r="C74" s="37">
        <v>0</v>
      </c>
      <c r="D74" s="37" t="s">
        <v>67</v>
      </c>
      <c r="E74" s="37"/>
      <c r="F74" s="37">
        <v>0</v>
      </c>
      <c r="G74" s="37"/>
    </row>
    <row r="75" spans="1:7" ht="15.75" x14ac:dyDescent="0.25">
      <c r="A75" s="37" t="s">
        <v>625</v>
      </c>
      <c r="B75" s="37" t="s">
        <v>626</v>
      </c>
      <c r="C75" s="37">
        <v>0</v>
      </c>
      <c r="D75" s="37" t="s">
        <v>67</v>
      </c>
      <c r="E75" s="37"/>
      <c r="F75" s="37">
        <v>0</v>
      </c>
      <c r="G75" s="37"/>
    </row>
    <row r="76" spans="1:7" ht="15.75" x14ac:dyDescent="0.25">
      <c r="A76" s="37" t="s">
        <v>627</v>
      </c>
      <c r="B76" s="37" t="s">
        <v>628</v>
      </c>
      <c r="C76" s="37">
        <v>0</v>
      </c>
      <c r="D76" s="37" t="s">
        <v>67</v>
      </c>
      <c r="E76" s="37"/>
      <c r="F76" s="37">
        <v>0</v>
      </c>
      <c r="G76" s="37"/>
    </row>
    <row r="77" spans="1:7" ht="15.75" x14ac:dyDescent="0.25">
      <c r="A77" s="37" t="s">
        <v>629</v>
      </c>
      <c r="B77" s="110" t="s">
        <v>98</v>
      </c>
      <c r="C77" s="111">
        <f>SUM(C78:C87)</f>
        <v>1</v>
      </c>
      <c r="D77" s="37" t="s">
        <v>67</v>
      </c>
      <c r="E77" s="37"/>
      <c r="F77" s="111">
        <f>SUM(F78:F87)</f>
        <v>1</v>
      </c>
      <c r="G77" s="37"/>
    </row>
    <row r="78" spans="1:7" ht="15.75" x14ac:dyDescent="0.25">
      <c r="A78" s="37" t="s">
        <v>630</v>
      </c>
      <c r="B78" s="45" t="s">
        <v>300</v>
      </c>
      <c r="C78" s="37">
        <v>0</v>
      </c>
      <c r="D78" s="37" t="s">
        <v>67</v>
      </c>
      <c r="E78" s="37"/>
      <c r="F78" s="37">
        <v>0</v>
      </c>
      <c r="G78" s="37"/>
    </row>
    <row r="79" spans="1:7" ht="15.75" x14ac:dyDescent="0.25">
      <c r="A79" s="37" t="s">
        <v>631</v>
      </c>
      <c r="B79" s="45" t="s">
        <v>302</v>
      </c>
      <c r="C79" s="37">
        <v>0</v>
      </c>
      <c r="D79" s="37" t="s">
        <v>67</v>
      </c>
      <c r="E79" s="37"/>
      <c r="F79" s="37">
        <v>0</v>
      </c>
      <c r="G79" s="37"/>
    </row>
    <row r="80" spans="1:7" ht="15.75" x14ac:dyDescent="0.25">
      <c r="A80" s="37" t="s">
        <v>632</v>
      </c>
      <c r="B80" s="45" t="s">
        <v>304</v>
      </c>
      <c r="C80" s="37">
        <v>0</v>
      </c>
      <c r="D80" s="37" t="s">
        <v>67</v>
      </c>
      <c r="E80" s="37"/>
      <c r="F80" s="37">
        <v>0</v>
      </c>
      <c r="G80" s="37"/>
    </row>
    <row r="81" spans="1:7" ht="15.75" x14ac:dyDescent="0.25">
      <c r="A81" s="37" t="s">
        <v>633</v>
      </c>
      <c r="B81" s="45" t="s">
        <v>1</v>
      </c>
      <c r="C81" s="56">
        <v>1</v>
      </c>
      <c r="D81" s="37" t="s">
        <v>67</v>
      </c>
      <c r="E81" s="37"/>
      <c r="F81" s="56">
        <f>C81</f>
        <v>1</v>
      </c>
      <c r="G81" s="37"/>
    </row>
    <row r="82" spans="1:7" ht="15.75" x14ac:dyDescent="0.25">
      <c r="A82" s="37" t="s">
        <v>634</v>
      </c>
      <c r="B82" s="45" t="s">
        <v>307</v>
      </c>
      <c r="C82" s="37">
        <v>0</v>
      </c>
      <c r="D82" s="37" t="s">
        <v>67</v>
      </c>
      <c r="E82" s="37"/>
      <c r="F82" s="37">
        <v>0</v>
      </c>
      <c r="G82" s="37"/>
    </row>
    <row r="83" spans="1:7" ht="15.75" x14ac:dyDescent="0.25">
      <c r="A83" s="37" t="s">
        <v>635</v>
      </c>
      <c r="B83" s="45" t="s">
        <v>309</v>
      </c>
      <c r="C83" s="37">
        <v>0</v>
      </c>
      <c r="D83" s="37" t="s">
        <v>67</v>
      </c>
      <c r="E83" s="37"/>
      <c r="F83" s="37">
        <v>0</v>
      </c>
      <c r="G83" s="37"/>
    </row>
    <row r="84" spans="1:7" ht="15.75" x14ac:dyDescent="0.25">
      <c r="A84" s="37" t="s">
        <v>636</v>
      </c>
      <c r="B84" s="45" t="s">
        <v>311</v>
      </c>
      <c r="C84" s="37">
        <v>0</v>
      </c>
      <c r="D84" s="37" t="s">
        <v>67</v>
      </c>
      <c r="E84" s="37"/>
      <c r="F84" s="37">
        <v>0</v>
      </c>
      <c r="G84" s="37"/>
    </row>
    <row r="85" spans="1:7" ht="15.75" x14ac:dyDescent="0.25">
      <c r="A85" s="37" t="s">
        <v>637</v>
      </c>
      <c r="B85" s="45" t="s">
        <v>313</v>
      </c>
      <c r="C85" s="37">
        <v>0</v>
      </c>
      <c r="D85" s="37" t="s">
        <v>67</v>
      </c>
      <c r="E85" s="37"/>
      <c r="F85" s="37">
        <v>0</v>
      </c>
      <c r="G85" s="37"/>
    </row>
    <row r="86" spans="1:7" ht="15.75" x14ac:dyDescent="0.25">
      <c r="A86" s="37" t="s">
        <v>638</v>
      </c>
      <c r="B86" s="45" t="s">
        <v>315</v>
      </c>
      <c r="C86" s="37">
        <v>0</v>
      </c>
      <c r="D86" s="37" t="s">
        <v>67</v>
      </c>
      <c r="E86" s="37"/>
      <c r="F86" s="37">
        <v>0</v>
      </c>
      <c r="G86" s="37"/>
    </row>
    <row r="87" spans="1:7" ht="15.75" x14ac:dyDescent="0.25">
      <c r="A87" s="37" t="s">
        <v>639</v>
      </c>
      <c r="B87" s="45" t="s">
        <v>98</v>
      </c>
      <c r="C87" s="37">
        <v>0</v>
      </c>
      <c r="D87" s="37" t="s">
        <v>67</v>
      </c>
      <c r="E87" s="37"/>
      <c r="F87" s="37">
        <v>0</v>
      </c>
      <c r="G87" s="37"/>
    </row>
    <row r="88" spans="1:7" ht="13.9" hidden="1" customHeight="1" outlineLevel="1" x14ac:dyDescent="0.25">
      <c r="A88" s="37" t="s">
        <v>640</v>
      </c>
      <c r="B88" s="62" t="s">
        <v>102</v>
      </c>
      <c r="C88" s="37"/>
      <c r="D88" s="37" t="s">
        <v>67</v>
      </c>
      <c r="E88" s="37"/>
      <c r="F88" s="37"/>
      <c r="G88" s="37"/>
    </row>
    <row r="89" spans="1:7" ht="13.9" hidden="1" customHeight="1" outlineLevel="1" x14ac:dyDescent="0.25">
      <c r="A89" s="37" t="s">
        <v>641</v>
      </c>
      <c r="B89" s="62" t="s">
        <v>102</v>
      </c>
      <c r="C89" s="37"/>
      <c r="D89" s="37" t="s">
        <v>67</v>
      </c>
      <c r="E89" s="37"/>
      <c r="F89" s="37"/>
      <c r="G89" s="37"/>
    </row>
    <row r="90" spans="1:7" ht="13.9" hidden="1" customHeight="1" outlineLevel="1" x14ac:dyDescent="0.25">
      <c r="A90" s="37" t="s">
        <v>642</v>
      </c>
      <c r="B90" s="62" t="s">
        <v>102</v>
      </c>
      <c r="C90" s="37"/>
      <c r="D90" s="37" t="s">
        <v>67</v>
      </c>
      <c r="E90" s="37"/>
      <c r="F90" s="37"/>
      <c r="G90" s="37"/>
    </row>
    <row r="91" spans="1:7" ht="13.9" hidden="1" customHeight="1" outlineLevel="1" x14ac:dyDescent="0.25">
      <c r="A91" s="37" t="s">
        <v>643</v>
      </c>
      <c r="B91" s="62" t="s">
        <v>102</v>
      </c>
      <c r="C91" s="37"/>
      <c r="D91" s="37" t="s">
        <v>67</v>
      </c>
      <c r="E91" s="37"/>
      <c r="F91" s="37"/>
      <c r="G91" s="37"/>
    </row>
    <row r="92" spans="1:7" ht="13.9" hidden="1" customHeight="1" outlineLevel="1" x14ac:dyDescent="0.25">
      <c r="A92" s="37" t="s">
        <v>644</v>
      </c>
      <c r="B92" s="62" t="s">
        <v>102</v>
      </c>
      <c r="C92" s="37"/>
      <c r="D92" s="37" t="s">
        <v>67</v>
      </c>
      <c r="E92" s="37"/>
      <c r="F92" s="37"/>
      <c r="G92" s="37"/>
    </row>
    <row r="93" spans="1:7" ht="13.9" hidden="1" customHeight="1" outlineLevel="1" x14ac:dyDescent="0.25">
      <c r="A93" s="37" t="s">
        <v>645</v>
      </c>
      <c r="B93" s="62" t="s">
        <v>102</v>
      </c>
      <c r="C93" s="37"/>
      <c r="D93" s="37" t="s">
        <v>67</v>
      </c>
      <c r="E93" s="37"/>
      <c r="F93" s="37"/>
      <c r="G93" s="37"/>
    </row>
    <row r="94" spans="1:7" ht="13.9" hidden="1" customHeight="1" outlineLevel="1" x14ac:dyDescent="0.25">
      <c r="A94" s="37" t="s">
        <v>646</v>
      </c>
      <c r="B94" s="62" t="s">
        <v>102</v>
      </c>
      <c r="C94" s="37"/>
      <c r="D94" s="37" t="s">
        <v>67</v>
      </c>
      <c r="E94" s="37"/>
      <c r="F94" s="37"/>
      <c r="G94" s="37"/>
    </row>
    <row r="95" spans="1:7" ht="13.9" hidden="1" customHeight="1" outlineLevel="1" x14ac:dyDescent="0.25">
      <c r="A95" s="37" t="s">
        <v>647</v>
      </c>
      <c r="B95" s="62" t="s">
        <v>102</v>
      </c>
      <c r="C95" s="37"/>
      <c r="D95" s="37" t="s">
        <v>67</v>
      </c>
      <c r="E95" s="37"/>
      <c r="F95" s="37"/>
      <c r="G95" s="37"/>
    </row>
    <row r="96" spans="1:7" ht="13.9" hidden="1" customHeight="1" outlineLevel="1" x14ac:dyDescent="0.25">
      <c r="A96" s="37" t="s">
        <v>648</v>
      </c>
      <c r="B96" s="62" t="s">
        <v>102</v>
      </c>
      <c r="C96" s="37"/>
      <c r="D96" s="37" t="s">
        <v>67</v>
      </c>
      <c r="E96" s="37"/>
      <c r="F96" s="37"/>
      <c r="G96" s="37"/>
    </row>
    <row r="97" spans="1:7" ht="13.9" hidden="1" customHeight="1" outlineLevel="1" x14ac:dyDescent="0.25">
      <c r="A97" s="37" t="s">
        <v>649</v>
      </c>
      <c r="B97" s="62" t="s">
        <v>102</v>
      </c>
      <c r="C97" s="37"/>
      <c r="D97" s="37" t="s">
        <v>67</v>
      </c>
      <c r="E97" s="37"/>
      <c r="F97" s="37"/>
      <c r="G97" s="37"/>
    </row>
    <row r="98" spans="1:7" ht="15.75" collapsed="1" x14ac:dyDescent="0.25">
      <c r="A98" s="47"/>
      <c r="B98" s="48" t="s">
        <v>650</v>
      </c>
      <c r="C98" s="47" t="s">
        <v>553</v>
      </c>
      <c r="D98" s="47" t="s">
        <v>554</v>
      </c>
      <c r="E98" s="49"/>
      <c r="F98" s="50" t="s">
        <v>518</v>
      </c>
      <c r="G98" s="50"/>
    </row>
    <row r="99" spans="1:7" ht="15.75" x14ac:dyDescent="0.25">
      <c r="A99" s="37" t="s">
        <v>651</v>
      </c>
      <c r="B99" s="45" t="s">
        <v>652</v>
      </c>
      <c r="C99" s="55">
        <f>'D. Nat''l Transparency Template'!M347/'D. Nat''l Transparency Template'!M402</f>
        <v>0.17567375736765939</v>
      </c>
      <c r="D99" s="37" t="s">
        <v>67</v>
      </c>
      <c r="E99" s="37"/>
      <c r="F99" s="77">
        <f>C99</f>
        <v>0.17567375736765939</v>
      </c>
      <c r="G99" s="37"/>
    </row>
    <row r="100" spans="1:7" ht="15.75" x14ac:dyDescent="0.25">
      <c r="A100" s="37" t="s">
        <v>653</v>
      </c>
      <c r="B100" s="45" t="s">
        <v>654</v>
      </c>
      <c r="C100" s="55">
        <f>'D. Nat''l Transparency Template'!M361/'D. Nat''l Transparency Template'!M402</f>
        <v>0.54277089409343393</v>
      </c>
      <c r="D100" s="37" t="s">
        <v>67</v>
      </c>
      <c r="E100" s="37"/>
      <c r="F100" s="77">
        <f t="shared" ref="F100:F103" si="2">C100</f>
        <v>0.54277089409343393</v>
      </c>
      <c r="G100" s="37"/>
    </row>
    <row r="101" spans="1:7" ht="15.75" x14ac:dyDescent="0.25">
      <c r="A101" s="37" t="s">
        <v>655</v>
      </c>
      <c r="B101" s="45" t="s">
        <v>656</v>
      </c>
      <c r="C101" s="55">
        <f>'D. Nat''l Transparency Template'!M374/'D. Nat''l Transparency Template'!M402</f>
        <v>0.16680714585170375</v>
      </c>
      <c r="D101" s="37" t="s">
        <v>67</v>
      </c>
      <c r="E101" s="37"/>
      <c r="F101" s="77">
        <f t="shared" si="2"/>
        <v>0.16680714585170375</v>
      </c>
      <c r="G101" s="37"/>
    </row>
    <row r="102" spans="1:7" ht="15.75" x14ac:dyDescent="0.25">
      <c r="A102" s="37" t="s">
        <v>657</v>
      </c>
      <c r="B102" s="45" t="s">
        <v>658</v>
      </c>
      <c r="C102" s="55">
        <f>'D. Nat''l Transparency Template'!M387/'D. Nat''l Transparency Template'!M402</f>
        <v>8.9699157801044663E-2</v>
      </c>
      <c r="D102" s="37" t="s">
        <v>67</v>
      </c>
      <c r="E102" s="37"/>
      <c r="F102" s="77">
        <f>C102</f>
        <v>8.9699157801044663E-2</v>
      </c>
      <c r="G102" s="37"/>
    </row>
    <row r="103" spans="1:7" ht="15.75" x14ac:dyDescent="0.25">
      <c r="A103" s="37" t="s">
        <v>659</v>
      </c>
      <c r="B103" s="45" t="s">
        <v>660</v>
      </c>
      <c r="C103" s="55">
        <f>'D. Nat''l Transparency Template'!M400/'D. Nat''l Transparency Template'!M402</f>
        <v>2.5049044886158046E-2</v>
      </c>
      <c r="D103" s="37" t="s">
        <v>67</v>
      </c>
      <c r="E103" s="37"/>
      <c r="F103" s="77">
        <f t="shared" si="2"/>
        <v>2.5049044886158046E-2</v>
      </c>
      <c r="G103" s="37"/>
    </row>
    <row r="104" spans="1:7" ht="15.75" hidden="1" outlineLevel="1" x14ac:dyDescent="0.25">
      <c r="A104" s="37" t="s">
        <v>661</v>
      </c>
      <c r="B104" s="45" t="s">
        <v>662</v>
      </c>
      <c r="C104" s="37"/>
      <c r="D104" s="37"/>
      <c r="E104" s="37"/>
      <c r="F104" s="37"/>
      <c r="G104" s="37"/>
    </row>
    <row r="105" spans="1:7" ht="15.75" hidden="1" outlineLevel="1" x14ac:dyDescent="0.25">
      <c r="A105" s="37" t="s">
        <v>663</v>
      </c>
      <c r="B105" s="45" t="s">
        <v>662</v>
      </c>
      <c r="C105" s="37"/>
      <c r="D105" s="37"/>
      <c r="E105" s="37"/>
      <c r="F105" s="37"/>
      <c r="G105" s="37"/>
    </row>
    <row r="106" spans="1:7" ht="15.75" hidden="1" outlineLevel="1" x14ac:dyDescent="0.25">
      <c r="A106" s="37" t="s">
        <v>664</v>
      </c>
      <c r="B106" s="45" t="s">
        <v>662</v>
      </c>
      <c r="C106" s="37"/>
      <c r="D106" s="37"/>
      <c r="E106" s="37"/>
      <c r="F106" s="37"/>
      <c r="G106" s="37"/>
    </row>
    <row r="107" spans="1:7" ht="15.75" hidden="1" outlineLevel="1" x14ac:dyDescent="0.25">
      <c r="A107" s="37" t="s">
        <v>665</v>
      </c>
      <c r="B107" s="45" t="s">
        <v>662</v>
      </c>
      <c r="C107" s="37"/>
      <c r="D107" s="37"/>
      <c r="E107" s="37"/>
      <c r="F107" s="37"/>
      <c r="G107" s="37"/>
    </row>
    <row r="108" spans="1:7" ht="15.75" hidden="1" outlineLevel="1" x14ac:dyDescent="0.25">
      <c r="A108" s="37" t="s">
        <v>666</v>
      </c>
      <c r="B108" s="45" t="s">
        <v>662</v>
      </c>
      <c r="C108" s="37"/>
      <c r="D108" s="37"/>
      <c r="E108" s="37"/>
      <c r="F108" s="37"/>
      <c r="G108" s="37"/>
    </row>
    <row r="109" spans="1:7" ht="15.75" hidden="1" outlineLevel="1" x14ac:dyDescent="0.25">
      <c r="A109" s="37" t="s">
        <v>667</v>
      </c>
      <c r="B109" s="45" t="s">
        <v>662</v>
      </c>
      <c r="C109" s="37"/>
      <c r="D109" s="37"/>
      <c r="E109" s="37"/>
      <c r="F109" s="37"/>
      <c r="G109" s="37"/>
    </row>
    <row r="110" spans="1:7" ht="15.75" hidden="1" outlineLevel="1" x14ac:dyDescent="0.25">
      <c r="A110" s="37" t="s">
        <v>668</v>
      </c>
      <c r="B110" s="45" t="s">
        <v>662</v>
      </c>
      <c r="C110" s="37"/>
      <c r="D110" s="37"/>
      <c r="E110" s="37"/>
      <c r="F110" s="37"/>
      <c r="G110" s="37"/>
    </row>
    <row r="111" spans="1:7" ht="15.75" hidden="1" outlineLevel="1" x14ac:dyDescent="0.25">
      <c r="A111" s="37" t="s">
        <v>669</v>
      </c>
      <c r="B111" s="45" t="s">
        <v>662</v>
      </c>
      <c r="C111" s="37"/>
      <c r="D111" s="37"/>
      <c r="E111" s="37"/>
      <c r="F111" s="37"/>
      <c r="G111" s="37"/>
    </row>
    <row r="112" spans="1:7" ht="15.75" hidden="1" outlineLevel="1" x14ac:dyDescent="0.25">
      <c r="A112" s="37" t="s">
        <v>670</v>
      </c>
      <c r="B112" s="45" t="s">
        <v>662</v>
      </c>
      <c r="C112" s="37"/>
      <c r="D112" s="37"/>
      <c r="E112" s="37"/>
      <c r="F112" s="37"/>
      <c r="G112" s="37"/>
    </row>
    <row r="113" spans="1:7" ht="15.75" hidden="1" outlineLevel="1" x14ac:dyDescent="0.25">
      <c r="A113" s="37" t="s">
        <v>671</v>
      </c>
      <c r="B113" s="45" t="s">
        <v>662</v>
      </c>
      <c r="C113" s="37"/>
      <c r="D113" s="37"/>
      <c r="E113" s="37"/>
      <c r="F113" s="37"/>
      <c r="G113" s="37"/>
    </row>
    <row r="114" spans="1:7" ht="15.75" hidden="1" outlineLevel="1" x14ac:dyDescent="0.25">
      <c r="A114" s="37" t="s">
        <v>672</v>
      </c>
      <c r="B114" s="45" t="s">
        <v>662</v>
      </c>
      <c r="C114" s="37"/>
      <c r="D114" s="37"/>
      <c r="E114" s="37"/>
      <c r="F114" s="37"/>
      <c r="G114" s="37"/>
    </row>
    <row r="115" spans="1:7" ht="15.75" hidden="1" outlineLevel="1" x14ac:dyDescent="0.25">
      <c r="A115" s="37" t="s">
        <v>673</v>
      </c>
      <c r="B115" s="45" t="s">
        <v>662</v>
      </c>
      <c r="C115" s="37"/>
      <c r="D115" s="37"/>
      <c r="E115" s="37"/>
      <c r="F115" s="37"/>
      <c r="G115" s="37"/>
    </row>
    <row r="116" spans="1:7" ht="15.75" hidden="1" outlineLevel="1" x14ac:dyDescent="0.25">
      <c r="A116" s="37" t="s">
        <v>674</v>
      </c>
      <c r="B116" s="45" t="s">
        <v>662</v>
      </c>
      <c r="C116" s="37"/>
      <c r="D116" s="37"/>
      <c r="E116" s="37"/>
      <c r="F116" s="37"/>
      <c r="G116" s="37"/>
    </row>
    <row r="117" spans="1:7" ht="15.75" hidden="1" outlineLevel="1" x14ac:dyDescent="0.25">
      <c r="A117" s="37" t="s">
        <v>675</v>
      </c>
      <c r="B117" s="45" t="s">
        <v>662</v>
      </c>
      <c r="C117" s="37"/>
      <c r="D117" s="37"/>
      <c r="E117" s="37"/>
      <c r="F117" s="37"/>
      <c r="G117" s="37"/>
    </row>
    <row r="118" spans="1:7" ht="15.75" hidden="1" outlineLevel="1" x14ac:dyDescent="0.25">
      <c r="A118" s="37" t="s">
        <v>676</v>
      </c>
      <c r="B118" s="45" t="s">
        <v>662</v>
      </c>
      <c r="C118" s="37"/>
      <c r="D118" s="37"/>
      <c r="E118" s="37"/>
      <c r="F118" s="37"/>
      <c r="G118" s="37"/>
    </row>
    <row r="119" spans="1:7" ht="15.75" hidden="1" outlineLevel="1" x14ac:dyDescent="0.25">
      <c r="A119" s="37" t="s">
        <v>677</v>
      </c>
      <c r="B119" s="45" t="s">
        <v>662</v>
      </c>
      <c r="C119" s="37"/>
      <c r="D119" s="37"/>
      <c r="E119" s="37"/>
      <c r="F119" s="37"/>
      <c r="G119" s="37"/>
    </row>
    <row r="120" spans="1:7" ht="15.75" hidden="1" outlineLevel="1" x14ac:dyDescent="0.25">
      <c r="A120" s="37" t="s">
        <v>678</v>
      </c>
      <c r="B120" s="45" t="s">
        <v>662</v>
      </c>
      <c r="C120" s="37"/>
      <c r="D120" s="37"/>
      <c r="E120" s="37"/>
      <c r="F120" s="37"/>
      <c r="G120" s="37"/>
    </row>
    <row r="121" spans="1:7" ht="15.75" hidden="1" outlineLevel="1" x14ac:dyDescent="0.25">
      <c r="A121" s="37" t="s">
        <v>679</v>
      </c>
      <c r="B121" s="45" t="s">
        <v>662</v>
      </c>
      <c r="C121" s="37"/>
      <c r="D121" s="37"/>
      <c r="E121" s="37"/>
      <c r="F121" s="37"/>
      <c r="G121" s="37"/>
    </row>
    <row r="122" spans="1:7" ht="15.75" hidden="1" outlineLevel="1" x14ac:dyDescent="0.25">
      <c r="A122" s="37" t="s">
        <v>680</v>
      </c>
      <c r="B122" s="45" t="s">
        <v>662</v>
      </c>
      <c r="C122" s="37"/>
      <c r="D122" s="37"/>
      <c r="E122" s="37"/>
      <c r="F122" s="37"/>
      <c r="G122" s="37"/>
    </row>
    <row r="123" spans="1:7" ht="15.75" hidden="1" outlineLevel="1" x14ac:dyDescent="0.25">
      <c r="A123" s="37" t="s">
        <v>681</v>
      </c>
      <c r="B123" s="45" t="s">
        <v>662</v>
      </c>
      <c r="C123" s="37"/>
      <c r="D123" s="37"/>
      <c r="E123" s="37"/>
      <c r="F123" s="37"/>
      <c r="G123" s="37"/>
    </row>
    <row r="124" spans="1:7" ht="15.75" hidden="1" outlineLevel="1" x14ac:dyDescent="0.25">
      <c r="A124" s="37" t="s">
        <v>682</v>
      </c>
      <c r="B124" s="45" t="s">
        <v>662</v>
      </c>
      <c r="C124" s="37"/>
      <c r="D124" s="37"/>
      <c r="E124" s="37"/>
      <c r="F124" s="37"/>
      <c r="G124" s="37"/>
    </row>
    <row r="125" spans="1:7" ht="15.75" hidden="1" outlineLevel="1" x14ac:dyDescent="0.25">
      <c r="A125" s="37" t="s">
        <v>683</v>
      </c>
      <c r="B125" s="45" t="s">
        <v>662</v>
      </c>
      <c r="C125" s="37"/>
      <c r="D125" s="37"/>
      <c r="E125" s="37"/>
      <c r="F125" s="37"/>
      <c r="G125" s="37"/>
    </row>
    <row r="126" spans="1:7" ht="15.75" hidden="1" outlineLevel="1" x14ac:dyDescent="0.25">
      <c r="A126" s="37" t="s">
        <v>684</v>
      </c>
      <c r="B126" s="45" t="s">
        <v>662</v>
      </c>
      <c r="C126" s="37"/>
      <c r="D126" s="37"/>
      <c r="E126" s="37"/>
      <c r="F126" s="37"/>
      <c r="G126" s="37"/>
    </row>
    <row r="127" spans="1:7" ht="15.75" hidden="1" outlineLevel="1" x14ac:dyDescent="0.25">
      <c r="A127" s="37" t="s">
        <v>685</v>
      </c>
      <c r="B127" s="45" t="s">
        <v>662</v>
      </c>
      <c r="C127" s="37"/>
      <c r="D127" s="37"/>
      <c r="E127" s="37"/>
      <c r="F127" s="37"/>
      <c r="G127" s="37"/>
    </row>
    <row r="128" spans="1:7" ht="15.75" hidden="1" outlineLevel="1" x14ac:dyDescent="0.25">
      <c r="A128" s="37" t="s">
        <v>686</v>
      </c>
      <c r="B128" s="45" t="s">
        <v>662</v>
      </c>
      <c r="C128" s="37"/>
      <c r="D128" s="37"/>
      <c r="E128" s="37"/>
      <c r="F128" s="37"/>
      <c r="G128" s="37"/>
    </row>
    <row r="129" spans="1:7" ht="15.75" hidden="1" outlineLevel="1" x14ac:dyDescent="0.25">
      <c r="A129" s="37" t="s">
        <v>687</v>
      </c>
      <c r="B129" s="45" t="s">
        <v>662</v>
      </c>
      <c r="C129" s="37"/>
      <c r="D129" s="37"/>
      <c r="E129" s="37"/>
      <c r="F129" s="37"/>
      <c r="G129" s="37"/>
    </row>
    <row r="130" spans="1:7" ht="15.75" collapsed="1" x14ac:dyDescent="0.25">
      <c r="A130" s="47"/>
      <c r="B130" s="48" t="s">
        <v>688</v>
      </c>
      <c r="C130" s="47" t="s">
        <v>553</v>
      </c>
      <c r="D130" s="47" t="s">
        <v>554</v>
      </c>
      <c r="E130" s="49"/>
      <c r="F130" s="50" t="s">
        <v>518</v>
      </c>
      <c r="G130" s="50"/>
    </row>
    <row r="131" spans="1:7" ht="15.75" x14ac:dyDescent="0.25">
      <c r="A131" s="37" t="s">
        <v>689</v>
      </c>
      <c r="B131" s="37" t="s">
        <v>690</v>
      </c>
      <c r="C131" s="77">
        <f>'D. Nat''l Transparency Template'!G230</f>
        <v>0.81062015739507531</v>
      </c>
      <c r="D131" s="37" t="s">
        <v>67</v>
      </c>
      <c r="E131" s="40"/>
      <c r="F131" s="112">
        <f>C131</f>
        <v>0.81062015739507531</v>
      </c>
      <c r="G131" s="40"/>
    </row>
    <row r="132" spans="1:7" ht="15.75" x14ac:dyDescent="0.25">
      <c r="A132" s="37" t="s">
        <v>691</v>
      </c>
      <c r="B132" s="37" t="s">
        <v>692</v>
      </c>
      <c r="C132" s="77">
        <f>'D. Nat''l Transparency Template'!G231</f>
        <v>0.18937984260492469</v>
      </c>
      <c r="D132" s="37" t="s">
        <v>67</v>
      </c>
      <c r="E132" s="40"/>
      <c r="F132" s="112">
        <f>C132</f>
        <v>0.18937984260492469</v>
      </c>
      <c r="G132" s="40"/>
    </row>
    <row r="133" spans="1:7" ht="15.75" x14ac:dyDescent="0.25">
      <c r="A133" s="37" t="s">
        <v>693</v>
      </c>
      <c r="B133" s="37" t="s">
        <v>98</v>
      </c>
      <c r="C133" s="56">
        <v>0</v>
      </c>
      <c r="D133" s="37" t="s">
        <v>67</v>
      </c>
      <c r="E133" s="40"/>
      <c r="F133" s="112">
        <f>C133</f>
        <v>0</v>
      </c>
      <c r="G133" s="40"/>
    </row>
    <row r="134" spans="1:7" ht="15.75" hidden="1" outlineLevel="1" x14ac:dyDescent="0.25">
      <c r="A134" s="37" t="s">
        <v>694</v>
      </c>
      <c r="B134" s="37"/>
      <c r="C134" s="37"/>
      <c r="D134" s="37"/>
      <c r="E134" s="40"/>
      <c r="F134" s="37"/>
      <c r="G134" s="40"/>
    </row>
    <row r="135" spans="1:7" ht="15.75" hidden="1" outlineLevel="1" x14ac:dyDescent="0.25">
      <c r="A135" s="37" t="s">
        <v>695</v>
      </c>
      <c r="B135" s="37"/>
      <c r="C135" s="37"/>
      <c r="D135" s="37"/>
      <c r="E135" s="40"/>
      <c r="F135" s="37"/>
      <c r="G135" s="40"/>
    </row>
    <row r="136" spans="1:7" ht="15.75" hidden="1" outlineLevel="1" x14ac:dyDescent="0.25">
      <c r="A136" s="37" t="s">
        <v>696</v>
      </c>
      <c r="B136" s="37"/>
      <c r="C136" s="37"/>
      <c r="D136" s="37"/>
      <c r="E136" s="40"/>
      <c r="F136" s="37"/>
      <c r="G136" s="40"/>
    </row>
    <row r="137" spans="1:7" ht="15.75" hidden="1" outlineLevel="1" x14ac:dyDescent="0.25">
      <c r="A137" s="37" t="s">
        <v>697</v>
      </c>
      <c r="B137" s="37"/>
      <c r="C137" s="37"/>
      <c r="D137" s="37"/>
      <c r="E137" s="40"/>
      <c r="F137" s="37"/>
      <c r="G137" s="40"/>
    </row>
    <row r="138" spans="1:7" ht="15.75" hidden="1" outlineLevel="1" x14ac:dyDescent="0.25">
      <c r="A138" s="37" t="s">
        <v>698</v>
      </c>
      <c r="B138" s="37"/>
      <c r="C138" s="37"/>
      <c r="D138" s="37"/>
      <c r="E138" s="40"/>
      <c r="F138" s="37"/>
      <c r="G138" s="40"/>
    </row>
    <row r="139" spans="1:7" ht="15.75" hidden="1" outlineLevel="1" x14ac:dyDescent="0.25">
      <c r="A139" s="37" t="s">
        <v>699</v>
      </c>
      <c r="B139" s="37"/>
      <c r="C139" s="37"/>
      <c r="D139" s="37"/>
      <c r="E139" s="40"/>
      <c r="F139" s="37"/>
      <c r="G139" s="40"/>
    </row>
    <row r="140" spans="1:7" ht="15.75" collapsed="1" x14ac:dyDescent="0.25">
      <c r="A140" s="47"/>
      <c r="B140" s="48" t="s">
        <v>700</v>
      </c>
      <c r="C140" s="47" t="s">
        <v>553</v>
      </c>
      <c r="D140" s="47" t="s">
        <v>554</v>
      </c>
      <c r="E140" s="49"/>
      <c r="F140" s="50" t="s">
        <v>518</v>
      </c>
      <c r="G140" s="50"/>
    </row>
    <row r="141" spans="1:7" ht="15.75" x14ac:dyDescent="0.25">
      <c r="A141" s="37" t="s">
        <v>701</v>
      </c>
      <c r="B141" s="37" t="s">
        <v>702</v>
      </c>
      <c r="C141" s="56">
        <v>0</v>
      </c>
      <c r="D141" s="37" t="s">
        <v>67</v>
      </c>
      <c r="E141" s="40"/>
      <c r="F141" s="55">
        <f t="shared" ref="F141:F143" si="3">C141</f>
        <v>0</v>
      </c>
      <c r="G141" s="40"/>
    </row>
    <row r="142" spans="1:7" ht="15.75" x14ac:dyDescent="0.25">
      <c r="A142" s="37" t="s">
        <v>703</v>
      </c>
      <c r="B142" s="37" t="s">
        <v>704</v>
      </c>
      <c r="C142" s="56">
        <v>1</v>
      </c>
      <c r="D142" s="37" t="s">
        <v>67</v>
      </c>
      <c r="E142" s="40"/>
      <c r="F142" s="55">
        <f t="shared" si="3"/>
        <v>1</v>
      </c>
      <c r="G142" s="40"/>
    </row>
    <row r="143" spans="1:7" ht="15.75" x14ac:dyDescent="0.25">
      <c r="A143" s="37" t="s">
        <v>705</v>
      </c>
      <c r="B143" s="37" t="s">
        <v>98</v>
      </c>
      <c r="C143" s="56">
        <v>0</v>
      </c>
      <c r="D143" s="37" t="s">
        <v>67</v>
      </c>
      <c r="E143" s="40"/>
      <c r="F143" s="55">
        <f t="shared" si="3"/>
        <v>0</v>
      </c>
      <c r="G143" s="40"/>
    </row>
    <row r="144" spans="1:7" ht="15.75" hidden="1" outlineLevel="1" x14ac:dyDescent="0.25">
      <c r="A144" s="37" t="s">
        <v>706</v>
      </c>
      <c r="B144" s="37"/>
      <c r="C144" s="37"/>
      <c r="D144" s="37"/>
      <c r="E144" s="40"/>
      <c r="F144" s="37"/>
      <c r="G144" s="40"/>
    </row>
    <row r="145" spans="1:7" ht="15.75" hidden="1" outlineLevel="1" x14ac:dyDescent="0.25">
      <c r="A145" s="37" t="s">
        <v>707</v>
      </c>
      <c r="B145" s="37"/>
      <c r="C145" s="37"/>
      <c r="D145" s="37"/>
      <c r="E145" s="40"/>
      <c r="F145" s="37"/>
      <c r="G145" s="40"/>
    </row>
    <row r="146" spans="1:7" ht="15.75" hidden="1" outlineLevel="1" x14ac:dyDescent="0.25">
      <c r="A146" s="37" t="s">
        <v>708</v>
      </c>
      <c r="B146" s="37"/>
      <c r="C146" s="37"/>
      <c r="D146" s="37"/>
      <c r="E146" s="40"/>
      <c r="F146" s="37"/>
      <c r="G146" s="40"/>
    </row>
    <row r="147" spans="1:7" ht="15.75" hidden="1" outlineLevel="1" x14ac:dyDescent="0.25">
      <c r="A147" s="37" t="s">
        <v>709</v>
      </c>
      <c r="B147" s="37"/>
      <c r="C147" s="37"/>
      <c r="D147" s="37"/>
      <c r="E147" s="40"/>
      <c r="F147" s="37"/>
      <c r="G147" s="40"/>
    </row>
    <row r="148" spans="1:7" ht="15.75" hidden="1" outlineLevel="1" x14ac:dyDescent="0.25">
      <c r="A148" s="37" t="s">
        <v>710</v>
      </c>
      <c r="B148" s="37"/>
      <c r="C148" s="37"/>
      <c r="D148" s="37"/>
      <c r="E148" s="40"/>
      <c r="F148" s="37"/>
      <c r="G148" s="40"/>
    </row>
    <row r="149" spans="1:7" ht="15.75" hidden="1" outlineLevel="1" x14ac:dyDescent="0.25">
      <c r="A149" s="37" t="s">
        <v>711</v>
      </c>
      <c r="B149" s="37"/>
      <c r="C149" s="37"/>
      <c r="D149" s="37"/>
      <c r="E149" s="40"/>
      <c r="F149" s="37"/>
      <c r="G149" s="40"/>
    </row>
    <row r="150" spans="1:7" ht="15.75" collapsed="1" x14ac:dyDescent="0.25">
      <c r="A150" s="47"/>
      <c r="B150" s="48" t="s">
        <v>712</v>
      </c>
      <c r="C150" s="47" t="s">
        <v>553</v>
      </c>
      <c r="D150" s="47" t="s">
        <v>554</v>
      </c>
      <c r="E150" s="49"/>
      <c r="F150" s="50" t="s">
        <v>518</v>
      </c>
      <c r="G150" s="50"/>
    </row>
    <row r="151" spans="1:7" ht="15.75" x14ac:dyDescent="0.25">
      <c r="A151" s="37" t="s">
        <v>713</v>
      </c>
      <c r="B151" s="37" t="s">
        <v>714</v>
      </c>
      <c r="C151" s="56">
        <f>+'[1]Age Pivot'!D3</f>
        <v>0.14423948256823912</v>
      </c>
      <c r="D151" s="37" t="s">
        <v>67</v>
      </c>
      <c r="E151" s="40"/>
      <c r="F151" s="77">
        <f>C151</f>
        <v>0.14423948256823912</v>
      </c>
      <c r="G151" s="40"/>
    </row>
    <row r="152" spans="1:7" ht="15.75" x14ac:dyDescent="0.25">
      <c r="A152" s="37" t="s">
        <v>715</v>
      </c>
      <c r="B152" s="37" t="s">
        <v>716</v>
      </c>
      <c r="C152" s="56">
        <f>+'[1]Age Pivot'!D4</f>
        <v>0.33481123128434226</v>
      </c>
      <c r="D152" s="37" t="s">
        <v>67</v>
      </c>
      <c r="E152" s="40"/>
      <c r="F152" s="77">
        <f>C152</f>
        <v>0.33481123128434226</v>
      </c>
      <c r="G152" s="40"/>
    </row>
    <row r="153" spans="1:7" ht="15.75" x14ac:dyDescent="0.25">
      <c r="A153" s="37" t="s">
        <v>717</v>
      </c>
      <c r="B153" s="37" t="s">
        <v>718</v>
      </c>
      <c r="C153" s="56">
        <f>+'[1]Age Pivot'!D5</f>
        <v>0.24084742815192228</v>
      </c>
      <c r="D153" s="37" t="s">
        <v>67</v>
      </c>
      <c r="E153" s="37"/>
      <c r="F153" s="77">
        <f>C153</f>
        <v>0.24084742815192228</v>
      </c>
      <c r="G153" s="40"/>
    </row>
    <row r="154" spans="1:7" ht="15.75" x14ac:dyDescent="0.25">
      <c r="A154" s="37" t="s">
        <v>719</v>
      </c>
      <c r="B154" s="37" t="s">
        <v>720</v>
      </c>
      <c r="C154" s="56">
        <f>+'[1]Age Pivot'!D6</f>
        <v>0.24967384742680404</v>
      </c>
      <c r="D154" s="37" t="s">
        <v>67</v>
      </c>
      <c r="E154" s="37"/>
      <c r="F154" s="77">
        <f>C154</f>
        <v>0.24967384742680404</v>
      </c>
      <c r="G154" s="40"/>
    </row>
    <row r="155" spans="1:7" ht="15.75" x14ac:dyDescent="0.25">
      <c r="A155" s="37" t="s">
        <v>721</v>
      </c>
      <c r="B155" s="37" t="s">
        <v>722</v>
      </c>
      <c r="C155" s="56">
        <f>+'[1]Age Pivot'!D7</f>
        <v>3.0428010568729704E-2</v>
      </c>
      <c r="D155" s="37" t="s">
        <v>67</v>
      </c>
      <c r="E155" s="37"/>
      <c r="F155" s="77">
        <f>C155</f>
        <v>3.0428010568729704E-2</v>
      </c>
      <c r="G155" s="40"/>
    </row>
    <row r="156" spans="1:7" ht="15.75" hidden="1" outlineLevel="1" x14ac:dyDescent="0.25">
      <c r="A156" s="37" t="s">
        <v>723</v>
      </c>
      <c r="B156" s="70"/>
      <c r="C156" s="37"/>
      <c r="D156" s="37"/>
      <c r="E156" s="37"/>
      <c r="F156" s="37"/>
      <c r="G156" s="40"/>
    </row>
    <row r="157" spans="1:7" ht="15.75" hidden="1" outlineLevel="1" x14ac:dyDescent="0.25">
      <c r="A157" s="37" t="s">
        <v>724</v>
      </c>
      <c r="B157" s="70"/>
      <c r="C157" s="37"/>
      <c r="D157" s="37"/>
      <c r="E157" s="37"/>
      <c r="F157" s="37"/>
      <c r="G157" s="40"/>
    </row>
    <row r="158" spans="1:7" ht="15.75" hidden="1" outlineLevel="1" x14ac:dyDescent="0.25">
      <c r="A158" s="37" t="s">
        <v>725</v>
      </c>
      <c r="B158" s="70"/>
      <c r="C158" s="37"/>
      <c r="D158" s="37"/>
      <c r="E158" s="37"/>
      <c r="F158" s="37"/>
      <c r="G158" s="40"/>
    </row>
    <row r="159" spans="1:7" ht="15.75" hidden="1" outlineLevel="1" x14ac:dyDescent="0.25">
      <c r="A159" s="37" t="s">
        <v>726</v>
      </c>
      <c r="B159" s="70"/>
      <c r="C159" s="37"/>
      <c r="D159" s="37"/>
      <c r="E159" s="37"/>
      <c r="F159" s="37"/>
      <c r="G159" s="40"/>
    </row>
    <row r="160" spans="1:7" ht="15.75" collapsed="1" x14ac:dyDescent="0.25">
      <c r="A160" s="47"/>
      <c r="B160" s="48" t="s">
        <v>727</v>
      </c>
      <c r="C160" s="47" t="s">
        <v>553</v>
      </c>
      <c r="D160" s="47" t="s">
        <v>554</v>
      </c>
      <c r="E160" s="49"/>
      <c r="F160" s="50" t="s">
        <v>518</v>
      </c>
      <c r="G160" s="50"/>
    </row>
    <row r="161" spans="1:7" ht="15.75" x14ac:dyDescent="0.25">
      <c r="A161" s="37" t="s">
        <v>728</v>
      </c>
      <c r="B161" s="37" t="s">
        <v>729</v>
      </c>
      <c r="C161" s="56">
        <f>'D. Nat''l Transparency Template'!L402</f>
        <v>7.9608736656574706E-4</v>
      </c>
      <c r="D161" s="37" t="s">
        <v>67</v>
      </c>
      <c r="E161" s="40"/>
      <c r="F161" s="56">
        <f>C161</f>
        <v>7.9608736656574706E-4</v>
      </c>
      <c r="G161" s="40"/>
    </row>
    <row r="162" spans="1:7" ht="13.9" hidden="1" customHeight="1" outlineLevel="1" x14ac:dyDescent="0.25">
      <c r="A162" s="37" t="s">
        <v>730</v>
      </c>
      <c r="B162" s="37"/>
      <c r="C162" s="37"/>
      <c r="D162" s="37"/>
      <c r="E162" s="40"/>
      <c r="F162" s="37"/>
      <c r="G162" s="40"/>
    </row>
    <row r="163" spans="1:7" ht="13.9" hidden="1" customHeight="1" outlineLevel="1" x14ac:dyDescent="0.25">
      <c r="A163" s="37" t="s">
        <v>731</v>
      </c>
      <c r="B163" s="37"/>
      <c r="C163" s="37"/>
      <c r="D163" s="37"/>
      <c r="E163" s="40"/>
      <c r="F163" s="37"/>
      <c r="G163" s="40"/>
    </row>
    <row r="164" spans="1:7" ht="13.9" hidden="1" customHeight="1" outlineLevel="1" x14ac:dyDescent="0.25">
      <c r="A164" s="37" t="s">
        <v>732</v>
      </c>
      <c r="B164" s="37"/>
      <c r="C164" s="37"/>
      <c r="D164" s="37"/>
      <c r="E164" s="40"/>
      <c r="F164" s="37"/>
      <c r="G164" s="40"/>
    </row>
    <row r="165" spans="1:7" ht="13.9" hidden="1" customHeight="1" outlineLevel="1" x14ac:dyDescent="0.25">
      <c r="A165" s="37" t="s">
        <v>733</v>
      </c>
      <c r="B165" s="37"/>
      <c r="C165" s="37"/>
      <c r="D165" s="37"/>
      <c r="E165" s="40"/>
      <c r="F165" s="37"/>
      <c r="G165" s="40"/>
    </row>
    <row r="166" spans="1:7" ht="13.9" customHeight="1" collapsed="1" x14ac:dyDescent="0.25">
      <c r="A166" s="113"/>
      <c r="B166" s="114" t="s">
        <v>515</v>
      </c>
      <c r="C166" s="113"/>
      <c r="D166" s="113"/>
      <c r="E166" s="113"/>
      <c r="F166" s="115"/>
      <c r="G166" s="115"/>
    </row>
    <row r="167" spans="1:7" ht="13.9" customHeight="1" x14ac:dyDescent="0.25">
      <c r="A167" s="47"/>
      <c r="B167" s="48" t="s">
        <v>734</v>
      </c>
      <c r="C167" s="47" t="s">
        <v>735</v>
      </c>
      <c r="D167" s="47" t="s">
        <v>736</v>
      </c>
      <c r="E167" s="49"/>
      <c r="F167" s="47" t="s">
        <v>553</v>
      </c>
      <c r="G167" s="47" t="s">
        <v>737</v>
      </c>
    </row>
    <row r="168" spans="1:7" ht="15.75" x14ac:dyDescent="0.25">
      <c r="A168" s="37" t="s">
        <v>738</v>
      </c>
      <c r="B168" s="37" t="s">
        <v>739</v>
      </c>
      <c r="C168" s="74">
        <f>'D. Nat''l Transparency Template'!H207/1000</f>
        <v>277.0299782199898</v>
      </c>
      <c r="D168" s="38"/>
      <c r="E168" s="38"/>
      <c r="F168" s="69"/>
      <c r="G168" s="69"/>
    </row>
    <row r="169" spans="1:7" ht="15.75" x14ac:dyDescent="0.2">
      <c r="A169" s="38"/>
      <c r="B169" s="37"/>
      <c r="C169" s="38"/>
      <c r="D169" s="116"/>
      <c r="E169" s="38"/>
      <c r="F169" s="117"/>
      <c r="G169" s="69"/>
    </row>
    <row r="170" spans="1:7" ht="15.75" x14ac:dyDescent="0.25">
      <c r="A170" s="37"/>
      <c r="B170" s="37" t="s">
        <v>740</v>
      </c>
      <c r="C170" s="38"/>
      <c r="D170" s="38"/>
      <c r="E170" s="38"/>
      <c r="F170" s="69"/>
      <c r="G170" s="69"/>
    </row>
    <row r="171" spans="1:7" ht="15.75" x14ac:dyDescent="0.25">
      <c r="A171" s="37" t="s">
        <v>741</v>
      </c>
      <c r="B171" s="37" t="s">
        <v>742</v>
      </c>
      <c r="C171" s="108">
        <f>'D. Nat''l Transparency Template'!F273/1000000</f>
        <v>949.06301842999778</v>
      </c>
      <c r="D171" s="108">
        <f>'D. Nat''l Transparency Template'!H273</f>
        <v>13867</v>
      </c>
      <c r="E171" s="38"/>
      <c r="F171" s="59">
        <f>IF($C$195=0,"",IF(C171="[for completion]","",C171/$C$195))</f>
        <v>2.2128809551300109E-2</v>
      </c>
      <c r="G171" s="59">
        <f>IF($D$195=0,"",IF(D171="[for completion]","",D171/$D$195))</f>
        <v>8.9572002532070746E-2</v>
      </c>
    </row>
    <row r="172" spans="1:7" ht="15.75" x14ac:dyDescent="0.25">
      <c r="A172" s="37" t="s">
        <v>743</v>
      </c>
      <c r="B172" s="37" t="s">
        <v>744</v>
      </c>
      <c r="C172" s="108">
        <f>'D. Nat''l Transparency Template'!F274/1000000</f>
        <v>6652.6420145299517</v>
      </c>
      <c r="D172" s="108">
        <f>'D. Nat''l Transparency Template'!H274</f>
        <v>43072</v>
      </c>
      <c r="E172" s="38"/>
      <c r="F172" s="59">
        <f t="shared" ref="F172:F181" si="4">IF($C$195=0,"",IF(C172="[for completion]","",C172/$C$195))</f>
        <v>0.15511619912874022</v>
      </c>
      <c r="G172" s="59">
        <f t="shared" ref="G172:G181" si="5">IF($D$195=0,"",IF(D172="[for completion]","",D172/$D$195))</f>
        <v>0.27821773224643764</v>
      </c>
    </row>
    <row r="173" spans="1:7" ht="15.75" x14ac:dyDescent="0.25">
      <c r="A173" s="37" t="s">
        <v>745</v>
      </c>
      <c r="B173" s="37" t="s">
        <v>746</v>
      </c>
      <c r="C173" s="108">
        <f>'D. Nat''l Transparency Template'!F275/1000000</f>
        <v>10784.008200230037</v>
      </c>
      <c r="D173" s="108">
        <f>'D. Nat''l Transparency Template'!H275</f>
        <v>43471</v>
      </c>
      <c r="E173" s="38"/>
      <c r="F173" s="59">
        <f t="shared" si="4"/>
        <v>0.25144511905786671</v>
      </c>
      <c r="G173" s="59">
        <f t="shared" si="5"/>
        <v>0.28079501853837507</v>
      </c>
    </row>
    <row r="174" spans="1:7" ht="15.75" x14ac:dyDescent="0.25">
      <c r="A174" s="37" t="s">
        <v>747</v>
      </c>
      <c r="B174" s="37" t="s">
        <v>748</v>
      </c>
      <c r="C174" s="108">
        <f>'D. Nat''l Transparency Template'!F276/1000000</f>
        <v>9503.7207640399665</v>
      </c>
      <c r="D174" s="108">
        <f>'D. Nat''l Transparency Template'!H276</f>
        <v>27554</v>
      </c>
      <c r="E174" s="38"/>
      <c r="F174" s="59">
        <f t="shared" si="4"/>
        <v>0.22159332176284646</v>
      </c>
      <c r="G174" s="59">
        <f t="shared" si="5"/>
        <v>0.17798131951890656</v>
      </c>
    </row>
    <row r="175" spans="1:7" ht="15.75" x14ac:dyDescent="0.25">
      <c r="A175" s="37" t="s">
        <v>749</v>
      </c>
      <c r="B175" s="37" t="s">
        <v>750</v>
      </c>
      <c r="C175" s="108">
        <f>'D. Nat''l Transparency Template'!F277/1000000</f>
        <v>6032.0994693700331</v>
      </c>
      <c r="D175" s="108">
        <f>'D. Nat''l Transparency Template'!H277</f>
        <v>13569</v>
      </c>
      <c r="E175" s="38"/>
      <c r="F175" s="59">
        <f t="shared" si="4"/>
        <v>0.14064733085164832</v>
      </c>
      <c r="G175" s="59">
        <f t="shared" si="5"/>
        <v>8.7647112018292922E-2</v>
      </c>
    </row>
    <row r="176" spans="1:7" ht="15.75" x14ac:dyDescent="0.25">
      <c r="A176" s="37" t="s">
        <v>751</v>
      </c>
      <c r="B176" s="37" t="s">
        <v>752</v>
      </c>
      <c r="C176" s="108">
        <f>'D. Nat''l Transparency Template'!F278/1000000</f>
        <v>3462.6255116100037</v>
      </c>
      <c r="D176" s="108">
        <f>'D. Nat''l Transparency Template'!H278</f>
        <v>6361</v>
      </c>
      <c r="E176" s="38"/>
      <c r="F176" s="59">
        <f t="shared" si="4"/>
        <v>8.0736240909109441E-2</v>
      </c>
      <c r="G176" s="59">
        <f t="shared" si="5"/>
        <v>4.1088015295774286E-2</v>
      </c>
    </row>
    <row r="177" spans="1:7" ht="15.75" x14ac:dyDescent="0.25">
      <c r="A177" s="37" t="s">
        <v>753</v>
      </c>
      <c r="B177" s="37" t="s">
        <v>754</v>
      </c>
      <c r="C177" s="108">
        <f>'D. Nat''l Transparency Template'!F279/1000000</f>
        <v>1933.8983194500008</v>
      </c>
      <c r="D177" s="108">
        <f>'D. Nat''l Transparency Template'!H279</f>
        <v>3000</v>
      </c>
      <c r="E177" s="38"/>
      <c r="F177" s="59">
        <f t="shared" si="4"/>
        <v>4.509170283916708E-2</v>
      </c>
      <c r="G177" s="59">
        <f t="shared" si="5"/>
        <v>1.9378092420582117E-2</v>
      </c>
    </row>
    <row r="178" spans="1:7" ht="15.75" x14ac:dyDescent="0.25">
      <c r="A178" s="37" t="s">
        <v>755</v>
      </c>
      <c r="B178" s="37" t="s">
        <v>756</v>
      </c>
      <c r="C178" s="108">
        <f>'D. Nat''l Transparency Template'!F280/1000000</f>
        <v>1186.7995036199986</v>
      </c>
      <c r="D178" s="108">
        <f>'D. Nat''l Transparency Template'!H280</f>
        <v>1592</v>
      </c>
      <c r="E178" s="38"/>
      <c r="F178" s="59">
        <f t="shared" si="4"/>
        <v>2.7671987719666433E-2</v>
      </c>
      <c r="G178" s="59">
        <f t="shared" si="5"/>
        <v>1.028330771118891E-2</v>
      </c>
    </row>
    <row r="179" spans="1:7" ht="15.75" x14ac:dyDescent="0.25">
      <c r="A179" s="37" t="s">
        <v>757</v>
      </c>
      <c r="B179" s="37" t="s">
        <v>758</v>
      </c>
      <c r="C179" s="108">
        <f>'D. Nat''l Transparency Template'!F281/1000000</f>
        <v>765.07100196999954</v>
      </c>
      <c r="D179" s="108">
        <f>'D. Nat''l Transparency Template'!H281</f>
        <v>903</v>
      </c>
      <c r="E179" s="38"/>
      <c r="F179" s="59">
        <f t="shared" si="4"/>
        <v>1.7838763250751639E-2</v>
      </c>
      <c r="G179" s="59">
        <f t="shared" si="5"/>
        <v>5.8328058185952176E-3</v>
      </c>
    </row>
    <row r="180" spans="1:7" ht="15.75" x14ac:dyDescent="0.25">
      <c r="A180" s="37" t="s">
        <v>759</v>
      </c>
      <c r="B180" s="37" t="s">
        <v>760</v>
      </c>
      <c r="C180" s="108">
        <f>'D. Nat''l Transparency Template'!F282/1000000</f>
        <v>493.80681285999998</v>
      </c>
      <c r="D180" s="108">
        <f>'D. Nat''l Transparency Template'!H282</f>
        <v>523</v>
      </c>
      <c r="E180" s="45"/>
      <c r="F180" s="59">
        <f t="shared" si="4"/>
        <v>1.1513837021054917E-2</v>
      </c>
      <c r="G180" s="59">
        <f t="shared" si="5"/>
        <v>3.3782474453214824E-3</v>
      </c>
    </row>
    <row r="181" spans="1:7" ht="15.75" x14ac:dyDescent="0.25">
      <c r="A181" s="37" t="s">
        <v>761</v>
      </c>
      <c r="B181" s="37" t="s">
        <v>762</v>
      </c>
      <c r="C181" s="108">
        <f>'D. Nat''l Transparency Template'!F283/1000000</f>
        <v>1124.384432039999</v>
      </c>
      <c r="D181" s="108">
        <f>'D. Nat''l Transparency Template'!H283</f>
        <v>902</v>
      </c>
      <c r="E181" s="45"/>
      <c r="F181" s="59">
        <f t="shared" si="4"/>
        <v>2.6216687907848455E-2</v>
      </c>
      <c r="G181" s="59">
        <f t="shared" si="5"/>
        <v>5.8263464544550236E-3</v>
      </c>
    </row>
    <row r="182" spans="1:7" ht="13.9" hidden="1" customHeight="1" outlineLevel="1" x14ac:dyDescent="0.25">
      <c r="A182" s="37" t="s">
        <v>763</v>
      </c>
      <c r="B182" s="45"/>
      <c r="C182" s="108"/>
      <c r="D182" s="108"/>
      <c r="E182" s="45"/>
      <c r="F182" s="59"/>
      <c r="G182" s="59"/>
    </row>
    <row r="183" spans="1:7" ht="13.9" hidden="1" customHeight="1" outlineLevel="1" x14ac:dyDescent="0.25">
      <c r="A183" s="37" t="s">
        <v>764</v>
      </c>
      <c r="B183" s="45"/>
      <c r="C183" s="108"/>
      <c r="D183" s="108"/>
      <c r="E183" s="45"/>
      <c r="F183" s="59"/>
      <c r="G183" s="59"/>
    </row>
    <row r="184" spans="1:7" ht="13.9" hidden="1" customHeight="1" outlineLevel="1" x14ac:dyDescent="0.25">
      <c r="A184" s="37" t="s">
        <v>765</v>
      </c>
      <c r="B184" s="45"/>
      <c r="C184" s="37"/>
      <c r="D184" s="37"/>
      <c r="E184" s="45"/>
      <c r="F184" s="59"/>
      <c r="G184" s="59"/>
    </row>
    <row r="185" spans="1:7" ht="13.9" hidden="1" customHeight="1" outlineLevel="1" x14ac:dyDescent="0.25">
      <c r="A185" s="37" t="s">
        <v>766</v>
      </c>
      <c r="B185" s="45"/>
      <c r="C185" s="37"/>
      <c r="D185" s="37"/>
      <c r="E185" s="45"/>
      <c r="F185" s="59"/>
      <c r="G185" s="59"/>
    </row>
    <row r="186" spans="1:7" ht="13.9" hidden="1" customHeight="1" outlineLevel="1" x14ac:dyDescent="0.25">
      <c r="A186" s="37" t="s">
        <v>767</v>
      </c>
      <c r="B186" s="45"/>
      <c r="C186" s="37"/>
      <c r="D186" s="37"/>
      <c r="E186" s="37"/>
      <c r="F186" s="59"/>
      <c r="G186" s="59"/>
    </row>
    <row r="187" spans="1:7" ht="13.9" hidden="1" customHeight="1" outlineLevel="1" x14ac:dyDescent="0.25">
      <c r="A187" s="37" t="s">
        <v>768</v>
      </c>
      <c r="B187" s="45"/>
      <c r="C187" s="37"/>
      <c r="D187" s="37"/>
      <c r="E187" s="91"/>
      <c r="F187" s="59"/>
      <c r="G187" s="59"/>
    </row>
    <row r="188" spans="1:7" ht="13.9" hidden="1" customHeight="1" outlineLevel="1" x14ac:dyDescent="0.25">
      <c r="A188" s="37" t="s">
        <v>769</v>
      </c>
      <c r="B188" s="45"/>
      <c r="C188" s="37"/>
      <c r="D188" s="37"/>
      <c r="E188" s="91"/>
      <c r="F188" s="59"/>
      <c r="G188" s="59"/>
    </row>
    <row r="189" spans="1:7" ht="13.9" hidden="1" customHeight="1" outlineLevel="1" x14ac:dyDescent="0.25">
      <c r="A189" s="37" t="s">
        <v>770</v>
      </c>
      <c r="B189" s="45"/>
      <c r="C189" s="37"/>
      <c r="D189" s="37"/>
      <c r="E189" s="91"/>
      <c r="F189" s="59"/>
      <c r="G189" s="59"/>
    </row>
    <row r="190" spans="1:7" ht="13.9" hidden="1" customHeight="1" outlineLevel="1" x14ac:dyDescent="0.25">
      <c r="A190" s="37" t="s">
        <v>771</v>
      </c>
      <c r="B190" s="45"/>
      <c r="C190" s="37"/>
      <c r="D190" s="37"/>
      <c r="E190" s="91"/>
      <c r="F190" s="59"/>
      <c r="G190" s="59"/>
    </row>
    <row r="191" spans="1:7" ht="13.9" hidden="1" customHeight="1" outlineLevel="1" x14ac:dyDescent="0.25">
      <c r="A191" s="37" t="s">
        <v>772</v>
      </c>
      <c r="B191" s="45"/>
      <c r="C191" s="37"/>
      <c r="D191" s="37"/>
      <c r="E191" s="91"/>
      <c r="F191" s="59"/>
      <c r="G191" s="59"/>
    </row>
    <row r="192" spans="1:7" ht="13.9" hidden="1" customHeight="1" outlineLevel="1" x14ac:dyDescent="0.25">
      <c r="A192" s="37" t="s">
        <v>773</v>
      </c>
      <c r="B192" s="45"/>
      <c r="C192" s="37"/>
      <c r="D192" s="37"/>
      <c r="E192" s="91"/>
      <c r="F192" s="59"/>
      <c r="G192" s="59"/>
    </row>
    <row r="193" spans="1:7" ht="13.9" hidden="1" customHeight="1" outlineLevel="1" x14ac:dyDescent="0.25">
      <c r="A193" s="37" t="s">
        <v>774</v>
      </c>
      <c r="B193" s="45"/>
      <c r="C193" s="37"/>
      <c r="D193" s="37"/>
      <c r="E193" s="91"/>
      <c r="F193" s="59"/>
      <c r="G193" s="59"/>
    </row>
    <row r="194" spans="1:7" ht="13.9" hidden="1" customHeight="1" outlineLevel="1" x14ac:dyDescent="0.25">
      <c r="A194" s="37" t="s">
        <v>775</v>
      </c>
      <c r="B194" s="45"/>
      <c r="C194" s="37"/>
      <c r="D194" s="37"/>
      <c r="E194" s="91"/>
      <c r="F194" s="59"/>
      <c r="G194" s="59"/>
    </row>
    <row r="195" spans="1:7" ht="13.9" customHeight="1" collapsed="1" x14ac:dyDescent="0.25">
      <c r="A195" s="37" t="s">
        <v>776</v>
      </c>
      <c r="B195" s="60" t="s">
        <v>100</v>
      </c>
      <c r="C195" s="108">
        <f>SUM(C171:C194)</f>
        <v>42888.119048149994</v>
      </c>
      <c r="D195" s="108">
        <f>SUM(D171:D194)</f>
        <v>154814</v>
      </c>
      <c r="E195" s="91"/>
      <c r="F195" s="81">
        <f>SUM(F171:F194)</f>
        <v>0.99999999999999967</v>
      </c>
      <c r="G195" s="81">
        <f>SUM(G171:G194)</f>
        <v>0.99999999999999989</v>
      </c>
    </row>
    <row r="196" spans="1:7" ht="13.9" customHeight="1" x14ac:dyDescent="0.25">
      <c r="A196" s="47"/>
      <c r="B196" s="48" t="s">
        <v>777</v>
      </c>
      <c r="C196" s="47" t="s">
        <v>735</v>
      </c>
      <c r="D196" s="47" t="s">
        <v>736</v>
      </c>
      <c r="E196" s="49"/>
      <c r="F196" s="47" t="s">
        <v>553</v>
      </c>
      <c r="G196" s="47" t="s">
        <v>737</v>
      </c>
    </row>
    <row r="197" spans="1:7" ht="15.75" x14ac:dyDescent="0.25">
      <c r="A197" s="37" t="s">
        <v>778</v>
      </c>
      <c r="B197" s="37" t="s">
        <v>779</v>
      </c>
      <c r="C197" s="77" t="s">
        <v>67</v>
      </c>
      <c r="D197" s="37"/>
      <c r="E197" s="37"/>
      <c r="F197" s="37"/>
      <c r="G197" s="37"/>
    </row>
    <row r="198" spans="1:7" ht="15.75" x14ac:dyDescent="0.25">
      <c r="A198" s="37"/>
      <c r="B198" s="37"/>
      <c r="C198" s="37"/>
      <c r="D198" s="37"/>
      <c r="E198" s="37"/>
      <c r="F198" s="37"/>
      <c r="G198" s="37"/>
    </row>
    <row r="199" spans="1:7" ht="15.75" x14ac:dyDescent="0.25">
      <c r="A199" s="37"/>
      <c r="B199" s="45" t="s">
        <v>780</v>
      </c>
      <c r="C199" s="37"/>
      <c r="D199" s="37"/>
      <c r="E199" s="37"/>
      <c r="F199" s="37"/>
      <c r="G199" s="37"/>
    </row>
    <row r="200" spans="1:7" ht="15.75" x14ac:dyDescent="0.25">
      <c r="A200" s="37" t="s">
        <v>781</v>
      </c>
      <c r="B200" s="37" t="s">
        <v>782</v>
      </c>
      <c r="C200" s="77" t="s">
        <v>67</v>
      </c>
      <c r="D200" s="108"/>
      <c r="E200" s="37"/>
      <c r="F200" s="59"/>
      <c r="G200" s="59"/>
    </row>
    <row r="201" spans="1:7" ht="15.75" x14ac:dyDescent="0.25">
      <c r="A201" s="37" t="s">
        <v>783</v>
      </c>
      <c r="B201" s="37" t="s">
        <v>784</v>
      </c>
      <c r="C201" s="77" t="s">
        <v>67</v>
      </c>
      <c r="D201" s="108"/>
      <c r="E201" s="37"/>
      <c r="F201" s="59"/>
      <c r="G201" s="59"/>
    </row>
    <row r="202" spans="1:7" ht="15.75" x14ac:dyDescent="0.25">
      <c r="A202" s="37" t="s">
        <v>785</v>
      </c>
      <c r="B202" s="37" t="s">
        <v>786</v>
      </c>
      <c r="C202" s="77" t="s">
        <v>67</v>
      </c>
      <c r="D202" s="108"/>
      <c r="E202" s="37"/>
      <c r="F202" s="59"/>
      <c r="G202" s="59"/>
    </row>
    <row r="203" spans="1:7" ht="15.75" x14ac:dyDescent="0.25">
      <c r="A203" s="37" t="s">
        <v>787</v>
      </c>
      <c r="B203" s="37" t="s">
        <v>788</v>
      </c>
      <c r="C203" s="77" t="s">
        <v>67</v>
      </c>
      <c r="D203" s="108"/>
      <c r="E203" s="37"/>
      <c r="F203" s="59"/>
      <c r="G203" s="59"/>
    </row>
    <row r="204" spans="1:7" ht="15.75" x14ac:dyDescent="0.25">
      <c r="A204" s="37" t="s">
        <v>789</v>
      </c>
      <c r="B204" s="37" t="s">
        <v>790</v>
      </c>
      <c r="C204" s="77" t="s">
        <v>67</v>
      </c>
      <c r="D204" s="108"/>
      <c r="E204" s="37"/>
      <c r="F204" s="59"/>
      <c r="G204" s="59"/>
    </row>
    <row r="205" spans="1:7" ht="15.75" x14ac:dyDescent="0.25">
      <c r="A205" s="37" t="s">
        <v>791</v>
      </c>
      <c r="B205" s="37" t="s">
        <v>792</v>
      </c>
      <c r="C205" s="77" t="s">
        <v>67</v>
      </c>
      <c r="D205" s="108"/>
      <c r="E205" s="37"/>
      <c r="F205" s="59"/>
      <c r="G205" s="59"/>
    </row>
    <row r="206" spans="1:7" ht="15.75" x14ac:dyDescent="0.25">
      <c r="A206" s="37" t="s">
        <v>793</v>
      </c>
      <c r="B206" s="37" t="s">
        <v>794</v>
      </c>
      <c r="C206" s="77" t="s">
        <v>67</v>
      </c>
      <c r="D206" s="108"/>
      <c r="E206" s="37"/>
      <c r="F206" s="59"/>
      <c r="G206" s="59"/>
    </row>
    <row r="207" spans="1:7" ht="15.75" x14ac:dyDescent="0.25">
      <c r="A207" s="37" t="s">
        <v>795</v>
      </c>
      <c r="B207" s="37" t="s">
        <v>796</v>
      </c>
      <c r="C207" s="77" t="s">
        <v>67</v>
      </c>
      <c r="D207" s="108"/>
      <c r="E207" s="37"/>
      <c r="F207" s="59"/>
      <c r="G207" s="59"/>
    </row>
    <row r="208" spans="1:7" ht="13.9" hidden="1" customHeight="1" outlineLevel="1" x14ac:dyDescent="0.25">
      <c r="A208" s="37" t="s">
        <v>797</v>
      </c>
      <c r="B208" s="60" t="s">
        <v>100</v>
      </c>
      <c r="C208" s="108"/>
      <c r="D208" s="108"/>
      <c r="E208" s="37"/>
      <c r="F208" s="108"/>
      <c r="G208" s="108"/>
    </row>
    <row r="209" spans="1:7" ht="13.9" hidden="1" customHeight="1" outlineLevel="1" x14ac:dyDescent="0.25">
      <c r="A209" s="37" t="s">
        <v>798</v>
      </c>
      <c r="B209" s="62" t="s">
        <v>799</v>
      </c>
      <c r="C209" s="37"/>
      <c r="D209" s="37"/>
      <c r="E209" s="37"/>
      <c r="F209" s="59"/>
      <c r="G209" s="59"/>
    </row>
    <row r="210" spans="1:7" ht="13.9" hidden="1" customHeight="1" outlineLevel="1" x14ac:dyDescent="0.25">
      <c r="A210" s="37" t="s">
        <v>800</v>
      </c>
      <c r="B210" s="62" t="s">
        <v>801</v>
      </c>
      <c r="C210" s="37"/>
      <c r="D210" s="37"/>
      <c r="E210" s="37"/>
      <c r="F210" s="59"/>
      <c r="G210" s="59"/>
    </row>
    <row r="211" spans="1:7" ht="13.9" hidden="1" customHeight="1" outlineLevel="1" x14ac:dyDescent="0.25">
      <c r="A211" s="37" t="s">
        <v>802</v>
      </c>
      <c r="B211" s="62" t="s">
        <v>803</v>
      </c>
      <c r="C211" s="37"/>
      <c r="D211" s="37"/>
      <c r="E211" s="37"/>
      <c r="F211" s="59"/>
      <c r="G211" s="59"/>
    </row>
    <row r="212" spans="1:7" ht="13.9" hidden="1" customHeight="1" outlineLevel="1" x14ac:dyDescent="0.25">
      <c r="A212" s="37" t="s">
        <v>804</v>
      </c>
      <c r="B212" s="62" t="s">
        <v>805</v>
      </c>
      <c r="C212" s="37"/>
      <c r="D212" s="37"/>
      <c r="E212" s="37"/>
      <c r="F212" s="59"/>
      <c r="G212" s="59"/>
    </row>
    <row r="213" spans="1:7" ht="13.9" hidden="1" customHeight="1" outlineLevel="1" x14ac:dyDescent="0.25">
      <c r="A213" s="37" t="s">
        <v>806</v>
      </c>
      <c r="B213" s="62" t="s">
        <v>807</v>
      </c>
      <c r="C213" s="37"/>
      <c r="D213" s="37"/>
      <c r="E213" s="37"/>
      <c r="F213" s="59"/>
      <c r="G213" s="59"/>
    </row>
    <row r="214" spans="1:7" ht="13.9" hidden="1" customHeight="1" outlineLevel="1" x14ac:dyDescent="0.25">
      <c r="A214" s="37" t="s">
        <v>808</v>
      </c>
      <c r="B214" s="62" t="s">
        <v>809</v>
      </c>
      <c r="C214" s="37"/>
      <c r="D214" s="37"/>
      <c r="E214" s="37"/>
      <c r="F214" s="59"/>
      <c r="G214" s="59"/>
    </row>
    <row r="215" spans="1:7" ht="13.9" hidden="1" customHeight="1" outlineLevel="1" x14ac:dyDescent="0.25">
      <c r="A215" s="37" t="s">
        <v>810</v>
      </c>
      <c r="B215" s="62"/>
      <c r="C215" s="37"/>
      <c r="D215" s="37"/>
      <c r="E215" s="37"/>
      <c r="F215" s="59"/>
      <c r="G215" s="59"/>
    </row>
    <row r="216" spans="1:7" ht="13.9" hidden="1" customHeight="1" outlineLevel="1" x14ac:dyDescent="0.25">
      <c r="A216" s="37" t="s">
        <v>811</v>
      </c>
      <c r="B216" s="62"/>
      <c r="C216" s="37"/>
      <c r="D216" s="37"/>
      <c r="E216" s="37"/>
      <c r="F216" s="59"/>
      <c r="G216" s="59"/>
    </row>
    <row r="217" spans="1:7" ht="13.5" hidden="1" customHeight="1" outlineLevel="1" x14ac:dyDescent="0.25">
      <c r="A217" s="37" t="s">
        <v>812</v>
      </c>
      <c r="B217" s="62"/>
      <c r="C217" s="37"/>
      <c r="D217" s="37"/>
      <c r="E217" s="37"/>
      <c r="F217" s="59"/>
      <c r="G217" s="59"/>
    </row>
    <row r="218" spans="1:7" ht="18.75" customHeight="1" collapsed="1" x14ac:dyDescent="0.25">
      <c r="A218" s="47"/>
      <c r="B218" s="48" t="s">
        <v>813</v>
      </c>
      <c r="C218" s="47" t="s">
        <v>735</v>
      </c>
      <c r="D218" s="47" t="s">
        <v>736</v>
      </c>
      <c r="E218" s="49"/>
      <c r="F218" s="47" t="s">
        <v>553</v>
      </c>
      <c r="G218" s="47" t="s">
        <v>737</v>
      </c>
    </row>
    <row r="219" spans="1:7" ht="15.75" x14ac:dyDescent="0.25">
      <c r="A219" s="37" t="s">
        <v>814</v>
      </c>
      <c r="B219" s="37" t="s">
        <v>779</v>
      </c>
      <c r="C219" s="77">
        <f>'D. Nat''l Transparency Template'!H213</f>
        <v>0.57824112359895186</v>
      </c>
      <c r="D219" s="37"/>
      <c r="E219" s="37"/>
      <c r="F219" s="37"/>
      <c r="G219" s="37"/>
    </row>
    <row r="220" spans="1:7" ht="15.75" x14ac:dyDescent="0.25">
      <c r="A220" s="37"/>
      <c r="B220" s="37"/>
      <c r="C220" s="37"/>
      <c r="D220" s="37"/>
      <c r="E220" s="37"/>
      <c r="F220" s="37"/>
      <c r="G220" s="37"/>
    </row>
    <row r="221" spans="1:7" ht="15.75" x14ac:dyDescent="0.25">
      <c r="A221" s="37"/>
      <c r="B221" s="45" t="s">
        <v>780</v>
      </c>
      <c r="C221" s="37"/>
      <c r="D221" s="37"/>
      <c r="E221" s="37"/>
      <c r="F221" s="37"/>
      <c r="G221" s="37"/>
    </row>
    <row r="222" spans="1:7" ht="15.75" x14ac:dyDescent="0.25">
      <c r="A222" s="37" t="s">
        <v>815</v>
      </c>
      <c r="B222" s="37" t="s">
        <v>782</v>
      </c>
      <c r="C222" s="108">
        <f>('D. Nat''l Transparency Template'!L301+'D. Nat''l Transparency Template'!L302+'D. Nat''l Transparency Template'!L303)/1000000</f>
        <v>5284.5394269300032</v>
      </c>
      <c r="D222" s="108">
        <f>IF(ISNA(VLOOKUP("00 &lt;= 40",'[1]INDLTV Pivot'!$A$1:$C$561,3,FALSE)),0,VLOOKUP("00 &lt;= 40",'[1]INDLTV Pivot'!$A$1:$C$561,3,FALSE))</f>
        <v>27419</v>
      </c>
      <c r="E222" s="37"/>
      <c r="F222" s="59">
        <f>IF($C$230=0,"",IF(C222="[Mark as ND1 if not relevant]","",C222/$C$230))</f>
        <v>0.12321686155079713</v>
      </c>
      <c r="G222" s="59">
        <f>IF($D$230=0,"",IF(D222="[Mark as ND1 if not relevant]","",D222/$D$230))</f>
        <v>0.17710930535998037</v>
      </c>
    </row>
    <row r="223" spans="1:7" ht="15.75" x14ac:dyDescent="0.25">
      <c r="A223" s="37" t="s">
        <v>816</v>
      </c>
      <c r="B223" s="37" t="s">
        <v>784</v>
      </c>
      <c r="C223" s="108">
        <f>'D. Nat''l Transparency Template'!L304/1000000</f>
        <v>6415.9733895300014</v>
      </c>
      <c r="D223" s="108">
        <f>IF(ISNA(VLOOKUP("40 &lt;= 50",'[1]INDLTV Pivot'!$A$1:$C$561,3,FALSE)),0,VLOOKUP("40 &lt;= 50",'[1]INDLTV Pivot'!$A$1:$C$561,3,FALSE))</f>
        <v>23102</v>
      </c>
      <c r="E223" s="37"/>
      <c r="F223" s="59">
        <f t="shared" ref="F223:F227" si="6">IF($C$230=0,"",IF(C223="[Mark as ND1 if not relevant]","",C223/$C$230))</f>
        <v>0.14959791970188441</v>
      </c>
      <c r="G223" s="59">
        <f t="shared" ref="G223:G227" si="7">IF($D$230=0,"",IF(D223="[Mark as ND1 if not relevant]","",D223/$D$230))</f>
        <v>0.14922423036676269</v>
      </c>
    </row>
    <row r="224" spans="1:7" ht="15.75" x14ac:dyDescent="0.25">
      <c r="A224" s="37" t="s">
        <v>817</v>
      </c>
      <c r="B224" s="37" t="s">
        <v>786</v>
      </c>
      <c r="C224" s="108">
        <f>('D. Nat''l Transparency Template'!L305+'D. Nat''l Transparency Template'!L306)/1000000</f>
        <v>9871.5029650800043</v>
      </c>
      <c r="D224" s="108">
        <f>IF(ISNA(VLOOKUP("50 &lt;= 60",'[1]INDLTV Pivot'!$A$1:$C$561,3,FALSE)),0,VLOOKUP("50 &lt;= 60",'[1]INDLTV Pivot'!$A$1:$C$561,3,FALSE))</f>
        <v>33543</v>
      </c>
      <c r="E224" s="37"/>
      <c r="F224" s="59">
        <f t="shared" si="6"/>
        <v>0.23016870835480993</v>
      </c>
      <c r="G224" s="59">
        <f t="shared" si="7"/>
        <v>0.21666645135452867</v>
      </c>
    </row>
    <row r="225" spans="1:7" ht="15.75" x14ac:dyDescent="0.25">
      <c r="A225" s="37" t="s">
        <v>818</v>
      </c>
      <c r="B225" s="37" t="s">
        <v>788</v>
      </c>
      <c r="C225" s="108">
        <f>('D. Nat''l Transparency Template'!L307+'D. Nat''l Transparency Template'!L308)/1000000</f>
        <v>11593.580566079989</v>
      </c>
      <c r="D225" s="108">
        <f>IF(ISNA(VLOOKUP("60 &lt;= 70",'[1]INDLTV Pivot'!$A$1:$C$561,3,FALSE)),0,VLOOKUP("60 &lt;= 70",'[1]INDLTV Pivot'!$A$1:$C$561,3,FALSE))</f>
        <v>39490</v>
      </c>
      <c r="E225" s="37"/>
      <c r="F225" s="59">
        <f t="shared" si="6"/>
        <v>0.27032149750060175</v>
      </c>
      <c r="G225" s="59">
        <f t="shared" si="7"/>
        <v>0.25508028989626264</v>
      </c>
    </row>
    <row r="226" spans="1:7" ht="15.75" x14ac:dyDescent="0.25">
      <c r="A226" s="37" t="s">
        <v>819</v>
      </c>
      <c r="B226" s="37" t="s">
        <v>790</v>
      </c>
      <c r="C226" s="108">
        <f>('D. Nat''l Transparency Template'!L309+'D. Nat''l Transparency Template'!L310)/1000000</f>
        <v>8548.4579581199905</v>
      </c>
      <c r="D226" s="108">
        <f>IF(ISNA(VLOOKUP("70 &lt;= 80",'[1]INDLTV Pivot'!$A$1:$C$561,3,FALSE)),0,VLOOKUP("70 &lt;= 80",'[1]INDLTV Pivot'!$A$1:$C$561,3,FALSE))</f>
        <v>27435</v>
      </c>
      <c r="E226" s="37"/>
      <c r="F226" s="59">
        <f t="shared" si="6"/>
        <v>0.19931995498619876</v>
      </c>
      <c r="G226" s="59">
        <f t="shared" si="7"/>
        <v>0.17721265518622348</v>
      </c>
    </row>
    <row r="227" spans="1:7" ht="15.75" x14ac:dyDescent="0.25">
      <c r="A227" s="37" t="s">
        <v>820</v>
      </c>
      <c r="B227" s="37" t="s">
        <v>821</v>
      </c>
      <c r="C227" s="108">
        <f>'D. Nat''l Transparency Template'!L311/1000000</f>
        <v>1174.0647424100002</v>
      </c>
      <c r="D227" s="108">
        <f>IF(ISNA(VLOOKUP("80 &lt;= 90",'[1]INDLTV Pivot'!$A$1:$C$561,3,FALSE)),0,VLOOKUP("80 &lt;= 90",'[1]INDLTV Pivot'!$A$1:$C$561,3,FALSE))+IF(ISNA(VLOOKUP("90 &lt;=100",'[1]INDLTV Pivot'!$A$1:$C$561,3,FALSE)),0,VLOOKUP("90 &lt;=100",'[1]INDLTV Pivot'!$A$1:$C$561,3,FALSE))</f>
        <v>3825</v>
      </c>
      <c r="E227" s="37"/>
      <c r="F227" s="59">
        <f t="shared" si="6"/>
        <v>2.7375057905707902E-2</v>
      </c>
      <c r="G227" s="59">
        <f t="shared" si="7"/>
        <v>2.47070678362422E-2</v>
      </c>
    </row>
    <row r="228" spans="1:7" ht="13.9" customHeight="1" x14ac:dyDescent="0.25">
      <c r="A228" s="37" t="s">
        <v>822</v>
      </c>
      <c r="B228" s="37"/>
      <c r="C228" s="108"/>
      <c r="D228" s="108"/>
      <c r="E228" s="37"/>
      <c r="F228" s="59"/>
      <c r="G228" s="59"/>
    </row>
    <row r="229" spans="1:7" ht="13.9" customHeight="1" x14ac:dyDescent="0.25">
      <c r="A229" s="37" t="s">
        <v>823</v>
      </c>
      <c r="B229" s="37"/>
      <c r="C229" s="108"/>
      <c r="D229" s="108"/>
      <c r="E229" s="37"/>
      <c r="F229" s="59"/>
      <c r="G229" s="59"/>
    </row>
    <row r="230" spans="1:7" ht="15.75" x14ac:dyDescent="0.25">
      <c r="A230" s="37" t="s">
        <v>824</v>
      </c>
      <c r="B230" s="60" t="s">
        <v>100</v>
      </c>
      <c r="C230" s="108">
        <f>SUM(C222:C229)</f>
        <v>42888.119048149994</v>
      </c>
      <c r="D230" s="108">
        <f>SUM(D222:D229)</f>
        <v>154814</v>
      </c>
      <c r="E230" s="37"/>
      <c r="F230" s="77">
        <f>SUM(F222:F229)</f>
        <v>1</v>
      </c>
      <c r="G230" s="77">
        <f>SUM(G222:G229)</f>
        <v>1</v>
      </c>
    </row>
    <row r="231" spans="1:7" ht="13.9" hidden="1" customHeight="1" outlineLevel="1" x14ac:dyDescent="0.25">
      <c r="A231" s="37" t="s">
        <v>825</v>
      </c>
      <c r="B231" s="62" t="s">
        <v>799</v>
      </c>
      <c r="C231" s="37"/>
      <c r="D231" s="37"/>
      <c r="E231" s="37"/>
      <c r="F231" s="59">
        <f t="shared" ref="F231:F236" si="8">IF($C$230=0,"",IF(C231="[for completion]","",C231/$C$230))</f>
        <v>0</v>
      </c>
      <c r="G231" s="59">
        <f t="shared" ref="G231:G236" si="9">IF($D$230=0,"",IF(D231="[for completion]","",D231/$D$230))</f>
        <v>0</v>
      </c>
    </row>
    <row r="232" spans="1:7" ht="13.9" hidden="1" customHeight="1" outlineLevel="1" x14ac:dyDescent="0.25">
      <c r="A232" s="37" t="s">
        <v>826</v>
      </c>
      <c r="B232" s="62" t="s">
        <v>801</v>
      </c>
      <c r="C232" s="37"/>
      <c r="D232" s="37"/>
      <c r="E232" s="37"/>
      <c r="F232" s="59">
        <f t="shared" si="8"/>
        <v>0</v>
      </c>
      <c r="G232" s="59">
        <f t="shared" si="9"/>
        <v>0</v>
      </c>
    </row>
    <row r="233" spans="1:7" ht="13.9" hidden="1" customHeight="1" outlineLevel="1" x14ac:dyDescent="0.25">
      <c r="A233" s="37" t="s">
        <v>827</v>
      </c>
      <c r="B233" s="62" t="s">
        <v>803</v>
      </c>
      <c r="C233" s="37"/>
      <c r="D233" s="37"/>
      <c r="E233" s="37"/>
      <c r="F233" s="59">
        <f t="shared" si="8"/>
        <v>0</v>
      </c>
      <c r="G233" s="59">
        <f t="shared" si="9"/>
        <v>0</v>
      </c>
    </row>
    <row r="234" spans="1:7" ht="13.9" hidden="1" customHeight="1" outlineLevel="1" x14ac:dyDescent="0.25">
      <c r="A234" s="37" t="s">
        <v>828</v>
      </c>
      <c r="B234" s="62" t="s">
        <v>805</v>
      </c>
      <c r="C234" s="37"/>
      <c r="D234" s="37"/>
      <c r="E234" s="37"/>
      <c r="F234" s="59">
        <f t="shared" si="8"/>
        <v>0</v>
      </c>
      <c r="G234" s="59">
        <f t="shared" si="9"/>
        <v>0</v>
      </c>
    </row>
    <row r="235" spans="1:7" ht="13.9" hidden="1" customHeight="1" outlineLevel="1" x14ac:dyDescent="0.25">
      <c r="A235" s="37" t="s">
        <v>829</v>
      </c>
      <c r="B235" s="62" t="s">
        <v>807</v>
      </c>
      <c r="C235" s="37"/>
      <c r="D235" s="37"/>
      <c r="E235" s="37"/>
      <c r="F235" s="59">
        <f t="shared" si="8"/>
        <v>0</v>
      </c>
      <c r="G235" s="59">
        <f t="shared" si="9"/>
        <v>0</v>
      </c>
    </row>
    <row r="236" spans="1:7" ht="13.9" hidden="1" customHeight="1" outlineLevel="1" x14ac:dyDescent="0.25">
      <c r="A236" s="37" t="s">
        <v>830</v>
      </c>
      <c r="B236" s="62" t="s">
        <v>809</v>
      </c>
      <c r="C236" s="37"/>
      <c r="D236" s="37"/>
      <c r="E236" s="37"/>
      <c r="F236" s="59">
        <f t="shared" si="8"/>
        <v>0</v>
      </c>
      <c r="G236" s="59">
        <f t="shared" si="9"/>
        <v>0</v>
      </c>
    </row>
    <row r="237" spans="1:7" ht="13.9" hidden="1" customHeight="1" outlineLevel="1" x14ac:dyDescent="0.25">
      <c r="A237" s="37" t="s">
        <v>831</v>
      </c>
      <c r="B237" s="62"/>
      <c r="C237" s="37"/>
      <c r="D237" s="37"/>
      <c r="E237" s="37"/>
      <c r="F237" s="59"/>
      <c r="G237" s="59"/>
    </row>
    <row r="238" spans="1:7" ht="13.9" hidden="1" customHeight="1" outlineLevel="1" x14ac:dyDescent="0.25">
      <c r="A238" s="37" t="s">
        <v>832</v>
      </c>
      <c r="B238" s="62"/>
      <c r="C238" s="37"/>
      <c r="D238" s="37"/>
      <c r="E238" s="37"/>
      <c r="F238" s="59"/>
      <c r="G238" s="59"/>
    </row>
    <row r="239" spans="1:7" ht="13.9" hidden="1" customHeight="1" outlineLevel="1" x14ac:dyDescent="0.25">
      <c r="A239" s="37" t="s">
        <v>833</v>
      </c>
      <c r="B239" s="62"/>
      <c r="C239" s="37"/>
      <c r="D239" s="37"/>
      <c r="E239" s="37"/>
      <c r="F239" s="59"/>
      <c r="G239" s="59"/>
    </row>
    <row r="240" spans="1:7" ht="15.75" collapsed="1" x14ac:dyDescent="0.25">
      <c r="A240" s="47"/>
      <c r="B240" s="48" t="s">
        <v>834</v>
      </c>
      <c r="C240" s="47" t="s">
        <v>553</v>
      </c>
      <c r="D240" s="47"/>
      <c r="E240" s="49"/>
      <c r="F240" s="47"/>
      <c r="G240" s="47"/>
    </row>
    <row r="241" spans="1:14" ht="15.75" x14ac:dyDescent="0.25">
      <c r="A241" s="37" t="s">
        <v>835</v>
      </c>
      <c r="B241" s="37" t="s">
        <v>836</v>
      </c>
      <c r="C241" s="77">
        <f>'D. Nat''l Transparency Template'!G250</f>
        <v>0.84536630185356476</v>
      </c>
      <c r="D241" s="37"/>
      <c r="E241" s="91"/>
      <c r="F241" s="91"/>
      <c r="G241" s="91"/>
    </row>
    <row r="242" spans="1:14" ht="15.75" x14ac:dyDescent="0.25">
      <c r="A242" s="37" t="s">
        <v>837</v>
      </c>
      <c r="B242" s="37" t="s">
        <v>838</v>
      </c>
      <c r="C242" s="77">
        <v>0</v>
      </c>
      <c r="D242" s="37"/>
      <c r="E242" s="91"/>
      <c r="F242" s="91"/>
      <c r="G242" s="40"/>
    </row>
    <row r="243" spans="1:14" ht="15.75" x14ac:dyDescent="0.25">
      <c r="A243" s="37" t="s">
        <v>839</v>
      </c>
      <c r="B243" s="37" t="s">
        <v>840</v>
      </c>
      <c r="C243" s="77">
        <f>'D. Nat''l Transparency Template'!G249</f>
        <v>0.15463369814643521</v>
      </c>
      <c r="D243" s="37"/>
      <c r="E243" s="91"/>
      <c r="F243" s="91"/>
      <c r="G243" s="40"/>
    </row>
    <row r="244" spans="1:14" ht="15.75" x14ac:dyDescent="0.25">
      <c r="A244" s="37" t="s">
        <v>841</v>
      </c>
      <c r="B244" s="45" t="s">
        <v>842</v>
      </c>
      <c r="C244" s="77">
        <v>0</v>
      </c>
      <c r="D244" s="38"/>
      <c r="E244" s="38"/>
      <c r="F244" s="69"/>
      <c r="G244" s="69"/>
      <c r="H244" s="19"/>
      <c r="I244" s="22"/>
      <c r="J244" s="22"/>
      <c r="K244" s="22"/>
      <c r="L244" s="19"/>
      <c r="M244" s="19"/>
      <c r="N244" s="19"/>
    </row>
    <row r="245" spans="1:14" ht="15.75" x14ac:dyDescent="0.25">
      <c r="A245" s="37" t="s">
        <v>843</v>
      </c>
      <c r="B245" s="37" t="s">
        <v>98</v>
      </c>
      <c r="C245" s="77">
        <v>0</v>
      </c>
      <c r="D245" s="37"/>
      <c r="E245" s="91"/>
      <c r="F245" s="91"/>
      <c r="G245" s="40"/>
    </row>
    <row r="246" spans="1:14" ht="15.75" hidden="1" outlineLevel="1" x14ac:dyDescent="0.25">
      <c r="A246" s="37" t="s">
        <v>844</v>
      </c>
      <c r="B246" s="62" t="s">
        <v>845</v>
      </c>
      <c r="C246" s="37"/>
      <c r="D246" s="37"/>
      <c r="E246" s="91"/>
      <c r="F246" s="91"/>
      <c r="G246" s="40"/>
    </row>
    <row r="247" spans="1:14" ht="15.75" hidden="1" outlineLevel="1" x14ac:dyDescent="0.25">
      <c r="A247" s="37" t="s">
        <v>846</v>
      </c>
      <c r="B247" s="62" t="s">
        <v>847</v>
      </c>
      <c r="C247" s="63"/>
      <c r="D247" s="37"/>
      <c r="E247" s="91"/>
      <c r="F247" s="91"/>
      <c r="G247" s="40"/>
    </row>
    <row r="248" spans="1:14" ht="15.75" hidden="1" outlineLevel="1" x14ac:dyDescent="0.25">
      <c r="A248" s="37" t="s">
        <v>848</v>
      </c>
      <c r="B248" s="62" t="s">
        <v>849</v>
      </c>
      <c r="C248" s="37"/>
      <c r="D248" s="37"/>
      <c r="E248" s="91"/>
      <c r="F248" s="91"/>
      <c r="G248" s="40"/>
    </row>
    <row r="249" spans="1:14" ht="15.75" hidden="1" outlineLevel="1" x14ac:dyDescent="0.25">
      <c r="A249" s="37" t="s">
        <v>850</v>
      </c>
      <c r="B249" s="62" t="s">
        <v>851</v>
      </c>
      <c r="C249" s="37"/>
      <c r="D249" s="37"/>
      <c r="E249" s="91"/>
      <c r="F249" s="91"/>
      <c r="G249" s="40"/>
    </row>
    <row r="250" spans="1:14" ht="15.75" hidden="1" outlineLevel="1" x14ac:dyDescent="0.25">
      <c r="A250" s="37" t="s">
        <v>852</v>
      </c>
      <c r="B250" s="62" t="s">
        <v>853</v>
      </c>
      <c r="C250" s="37"/>
      <c r="D250" s="37"/>
      <c r="E250" s="91"/>
      <c r="F250" s="91"/>
      <c r="G250" s="40"/>
    </row>
    <row r="251" spans="1:14" ht="15.75" hidden="1" outlineLevel="1" x14ac:dyDescent="0.25">
      <c r="A251" s="37" t="s">
        <v>854</v>
      </c>
      <c r="B251" s="62" t="s">
        <v>102</v>
      </c>
      <c r="C251" s="37"/>
      <c r="D251" s="37"/>
      <c r="E251" s="91"/>
      <c r="F251" s="91"/>
      <c r="G251" s="40"/>
    </row>
    <row r="252" spans="1:14" ht="15.75" hidden="1" outlineLevel="1" x14ac:dyDescent="0.25">
      <c r="A252" s="37" t="s">
        <v>855</v>
      </c>
      <c r="B252" s="62" t="s">
        <v>102</v>
      </c>
      <c r="C252" s="37"/>
      <c r="D252" s="37"/>
      <c r="E252" s="91"/>
      <c r="F252" s="91"/>
      <c r="G252" s="40"/>
    </row>
    <row r="253" spans="1:14" ht="15.75" hidden="1" outlineLevel="1" x14ac:dyDescent="0.25">
      <c r="A253" s="37" t="s">
        <v>856</v>
      </c>
      <c r="B253" s="62" t="s">
        <v>102</v>
      </c>
      <c r="C253" s="37"/>
      <c r="D253" s="37"/>
      <c r="E253" s="91"/>
      <c r="F253" s="91"/>
      <c r="G253" s="40"/>
    </row>
    <row r="254" spans="1:14" ht="15.75" hidden="1" outlineLevel="1" x14ac:dyDescent="0.25">
      <c r="A254" s="37" t="s">
        <v>857</v>
      </c>
      <c r="B254" s="62" t="s">
        <v>102</v>
      </c>
      <c r="C254" s="37"/>
      <c r="D254" s="37"/>
      <c r="E254" s="91"/>
      <c r="F254" s="91"/>
      <c r="G254" s="40"/>
    </row>
    <row r="255" spans="1:14" ht="15.75" hidden="1" outlineLevel="1" x14ac:dyDescent="0.25">
      <c r="A255" s="37" t="s">
        <v>858</v>
      </c>
      <c r="B255" s="62" t="s">
        <v>102</v>
      </c>
      <c r="C255" s="37"/>
      <c r="D255" s="37"/>
      <c r="E255" s="91"/>
      <c r="F255" s="91"/>
      <c r="G255" s="40"/>
    </row>
    <row r="256" spans="1:14" ht="15.75" hidden="1" outlineLevel="1" x14ac:dyDescent="0.25">
      <c r="A256" s="37" t="s">
        <v>859</v>
      </c>
      <c r="B256" s="62" t="s">
        <v>102</v>
      </c>
      <c r="C256" s="37"/>
      <c r="D256" s="37"/>
      <c r="E256" s="91"/>
      <c r="F256" s="91"/>
      <c r="G256" s="40"/>
    </row>
    <row r="257" spans="1:7" ht="15.75" collapsed="1" x14ac:dyDescent="0.25">
      <c r="A257" s="47"/>
      <c r="B257" s="48" t="s">
        <v>860</v>
      </c>
      <c r="C257" s="47" t="s">
        <v>553</v>
      </c>
      <c r="D257" s="47"/>
      <c r="E257" s="49"/>
      <c r="F257" s="47"/>
      <c r="G257" s="50"/>
    </row>
    <row r="258" spans="1:7" ht="15.75" x14ac:dyDescent="0.25">
      <c r="A258" s="37" t="s">
        <v>861</v>
      </c>
      <c r="B258" s="37" t="s">
        <v>862</v>
      </c>
      <c r="C258" s="55">
        <v>1</v>
      </c>
      <c r="D258" s="37"/>
      <c r="E258" s="40"/>
      <c r="F258" s="40"/>
      <c r="G258" s="40"/>
    </row>
    <row r="259" spans="1:7" ht="15.75" x14ac:dyDescent="0.25">
      <c r="A259" s="37" t="s">
        <v>863</v>
      </c>
      <c r="B259" s="37" t="s">
        <v>864</v>
      </c>
      <c r="C259" s="77">
        <v>0</v>
      </c>
      <c r="D259" s="37"/>
      <c r="E259" s="40"/>
      <c r="F259" s="40"/>
      <c r="G259" s="40"/>
    </row>
    <row r="260" spans="1:7" ht="15.75" x14ac:dyDescent="0.25">
      <c r="A260" s="37" t="s">
        <v>865</v>
      </c>
      <c r="B260" s="37" t="s">
        <v>98</v>
      </c>
      <c r="C260" s="77">
        <v>0</v>
      </c>
      <c r="D260" s="37"/>
      <c r="E260" s="40"/>
      <c r="F260" s="40"/>
      <c r="G260" s="40"/>
    </row>
    <row r="261" spans="1:7" ht="13.9" hidden="1" customHeight="1" outlineLevel="1" x14ac:dyDescent="0.25">
      <c r="A261" s="37" t="s">
        <v>866</v>
      </c>
      <c r="B261" s="37"/>
      <c r="C261" s="37"/>
      <c r="D261" s="37"/>
      <c r="E261" s="40"/>
      <c r="F261" s="40"/>
      <c r="G261" s="40"/>
    </row>
    <row r="262" spans="1:7" ht="13.9" hidden="1" customHeight="1" outlineLevel="1" x14ac:dyDescent="0.25">
      <c r="A262" s="37" t="s">
        <v>867</v>
      </c>
      <c r="B262" s="37"/>
      <c r="C262" s="37"/>
      <c r="D262" s="37"/>
      <c r="E262" s="40"/>
      <c r="F262" s="40"/>
      <c r="G262" s="40"/>
    </row>
    <row r="263" spans="1:7" ht="13.9" hidden="1" customHeight="1" outlineLevel="1" x14ac:dyDescent="0.25">
      <c r="A263" s="37" t="s">
        <v>868</v>
      </c>
      <c r="B263" s="37"/>
      <c r="C263" s="37"/>
      <c r="D263" s="37"/>
      <c r="E263" s="40"/>
      <c r="F263" s="40"/>
      <c r="G263" s="40"/>
    </row>
    <row r="264" spans="1:7" ht="13.9" hidden="1" customHeight="1" outlineLevel="1" x14ac:dyDescent="0.25">
      <c r="A264" s="37" t="s">
        <v>869</v>
      </c>
      <c r="B264" s="37"/>
      <c r="C264" s="37"/>
      <c r="D264" s="37"/>
      <c r="E264" s="40"/>
      <c r="F264" s="40"/>
      <c r="G264" s="40"/>
    </row>
    <row r="265" spans="1:7" ht="13.9" hidden="1" customHeight="1" outlineLevel="1" x14ac:dyDescent="0.25">
      <c r="A265" s="37" t="s">
        <v>870</v>
      </c>
      <c r="B265" s="37"/>
      <c r="C265" s="37"/>
      <c r="D265" s="37"/>
      <c r="E265" s="40"/>
      <c r="F265" s="40"/>
      <c r="G265" s="40"/>
    </row>
    <row r="266" spans="1:7" ht="13.9" hidden="1" customHeight="1" outlineLevel="1" x14ac:dyDescent="0.25">
      <c r="A266" s="37" t="s">
        <v>871</v>
      </c>
      <c r="B266" s="37"/>
      <c r="C266" s="37"/>
      <c r="D266" s="37"/>
      <c r="E266" s="40"/>
      <c r="F266" s="40"/>
      <c r="G266" s="40"/>
    </row>
    <row r="267" spans="1:7" ht="15.75" collapsed="1" x14ac:dyDescent="0.25">
      <c r="A267" s="113"/>
      <c r="B267" s="114" t="s">
        <v>872</v>
      </c>
      <c r="C267" s="113"/>
      <c r="D267" s="113"/>
      <c r="E267" s="113"/>
      <c r="F267" s="115"/>
      <c r="G267" s="115"/>
    </row>
    <row r="268" spans="1:7" ht="15.75" x14ac:dyDescent="0.25">
      <c r="A268" s="47"/>
      <c r="B268" s="48" t="s">
        <v>873</v>
      </c>
      <c r="C268" s="47" t="s">
        <v>735</v>
      </c>
      <c r="D268" s="47" t="s">
        <v>736</v>
      </c>
      <c r="E268" s="47"/>
      <c r="F268" s="47" t="s">
        <v>554</v>
      </c>
      <c r="G268" s="47" t="s">
        <v>737</v>
      </c>
    </row>
    <row r="269" spans="1:7" ht="15.75" x14ac:dyDescent="0.25">
      <c r="A269" s="37" t="s">
        <v>874</v>
      </c>
      <c r="B269" s="37" t="s">
        <v>739</v>
      </c>
      <c r="C269" s="37" t="s">
        <v>67</v>
      </c>
      <c r="D269" s="38"/>
      <c r="E269" s="38"/>
      <c r="F269" s="37"/>
      <c r="G269" s="37"/>
    </row>
    <row r="270" spans="1:7" ht="15.75" hidden="1" outlineLevel="1" x14ac:dyDescent="0.25">
      <c r="A270" s="38"/>
      <c r="B270" s="37"/>
      <c r="C270" s="37"/>
      <c r="D270" s="38"/>
      <c r="E270" s="38"/>
      <c r="F270" s="69"/>
      <c r="G270" s="69"/>
    </row>
    <row r="271" spans="1:7" ht="15.75" hidden="1" outlineLevel="1" x14ac:dyDescent="0.25">
      <c r="A271" s="37"/>
      <c r="B271" s="37" t="s">
        <v>740</v>
      </c>
      <c r="C271" s="37"/>
      <c r="D271" s="38"/>
      <c r="E271" s="38"/>
      <c r="F271" s="69"/>
      <c r="G271" s="69"/>
    </row>
    <row r="272" spans="1:7" ht="15.75" hidden="1" outlineLevel="1" x14ac:dyDescent="0.25">
      <c r="A272" s="37" t="s">
        <v>875</v>
      </c>
      <c r="B272" s="45" t="s">
        <v>662</v>
      </c>
      <c r="C272" s="37"/>
      <c r="D272" s="37"/>
      <c r="E272" s="38"/>
      <c r="F272" s="37"/>
      <c r="G272" s="37"/>
    </row>
    <row r="273" spans="1:7" ht="15.75" hidden="1" outlineLevel="1" x14ac:dyDescent="0.25">
      <c r="A273" s="37" t="s">
        <v>876</v>
      </c>
      <c r="B273" s="45" t="s">
        <v>662</v>
      </c>
      <c r="C273" s="37"/>
      <c r="D273" s="37"/>
      <c r="E273" s="38"/>
      <c r="F273" s="37"/>
      <c r="G273" s="37"/>
    </row>
    <row r="274" spans="1:7" ht="15.75" hidden="1" outlineLevel="1" x14ac:dyDescent="0.25">
      <c r="A274" s="37" t="s">
        <v>877</v>
      </c>
      <c r="B274" s="45" t="s">
        <v>662</v>
      </c>
      <c r="C274" s="37"/>
      <c r="D274" s="37"/>
      <c r="E274" s="38"/>
      <c r="F274" s="37"/>
      <c r="G274" s="37"/>
    </row>
    <row r="275" spans="1:7" ht="15.75" hidden="1" outlineLevel="1" x14ac:dyDescent="0.25">
      <c r="A275" s="37" t="s">
        <v>878</v>
      </c>
      <c r="B275" s="45" t="s">
        <v>662</v>
      </c>
      <c r="C275" s="37"/>
      <c r="D275" s="37"/>
      <c r="E275" s="38"/>
      <c r="F275" s="37"/>
      <c r="G275" s="37"/>
    </row>
    <row r="276" spans="1:7" ht="15.75" hidden="1" outlineLevel="1" x14ac:dyDescent="0.25">
      <c r="A276" s="37" t="s">
        <v>879</v>
      </c>
      <c r="B276" s="45" t="s">
        <v>662</v>
      </c>
      <c r="C276" s="37"/>
      <c r="D276" s="37"/>
      <c r="E276" s="38"/>
      <c r="F276" s="37"/>
      <c r="G276" s="37"/>
    </row>
    <row r="277" spans="1:7" ht="15.75" hidden="1" outlineLevel="1" x14ac:dyDescent="0.25">
      <c r="A277" s="37" t="s">
        <v>880</v>
      </c>
      <c r="B277" s="45" t="s">
        <v>662</v>
      </c>
      <c r="C277" s="37"/>
      <c r="D277" s="37"/>
      <c r="E277" s="38"/>
      <c r="F277" s="37"/>
      <c r="G277" s="37"/>
    </row>
    <row r="278" spans="1:7" ht="15.75" hidden="1" outlineLevel="1" x14ac:dyDescent="0.25">
      <c r="A278" s="37" t="s">
        <v>881</v>
      </c>
      <c r="B278" s="45" t="s">
        <v>662</v>
      </c>
      <c r="C278" s="37"/>
      <c r="D278" s="37"/>
      <c r="E278" s="38"/>
      <c r="F278" s="37"/>
      <c r="G278" s="37"/>
    </row>
    <row r="279" spans="1:7" ht="15.75" hidden="1" outlineLevel="1" x14ac:dyDescent="0.25">
      <c r="A279" s="37" t="s">
        <v>882</v>
      </c>
      <c r="B279" s="45" t="s">
        <v>662</v>
      </c>
      <c r="C279" s="37"/>
      <c r="D279" s="37"/>
      <c r="E279" s="38"/>
      <c r="F279" s="37"/>
      <c r="G279" s="37"/>
    </row>
    <row r="280" spans="1:7" ht="15.75" hidden="1" outlineLevel="1" x14ac:dyDescent="0.25">
      <c r="A280" s="37" t="s">
        <v>883</v>
      </c>
      <c r="B280" s="45" t="s">
        <v>662</v>
      </c>
      <c r="C280" s="37"/>
      <c r="D280" s="37"/>
      <c r="E280" s="38"/>
      <c r="F280" s="37"/>
      <c r="G280" s="37"/>
    </row>
    <row r="281" spans="1:7" ht="15.75" hidden="1" outlineLevel="1" x14ac:dyDescent="0.25">
      <c r="A281" s="37" t="s">
        <v>884</v>
      </c>
      <c r="B281" s="45" t="s">
        <v>662</v>
      </c>
      <c r="C281" s="37"/>
      <c r="D281" s="37"/>
      <c r="E281" s="45"/>
      <c r="F281" s="37"/>
      <c r="G281" s="37"/>
    </row>
    <row r="282" spans="1:7" ht="15.75" hidden="1" outlineLevel="1" x14ac:dyDescent="0.25">
      <c r="A282" s="37" t="s">
        <v>885</v>
      </c>
      <c r="B282" s="45" t="s">
        <v>662</v>
      </c>
      <c r="C282" s="37"/>
      <c r="D282" s="37"/>
      <c r="E282" s="45"/>
      <c r="F282" s="37"/>
      <c r="G282" s="37"/>
    </row>
    <row r="283" spans="1:7" ht="15.75" hidden="1" outlineLevel="1" x14ac:dyDescent="0.25">
      <c r="A283" s="37" t="s">
        <v>886</v>
      </c>
      <c r="B283" s="45" t="s">
        <v>662</v>
      </c>
      <c r="C283" s="37"/>
      <c r="D283" s="37"/>
      <c r="E283" s="45"/>
      <c r="F283" s="37"/>
      <c r="G283" s="37"/>
    </row>
    <row r="284" spans="1:7" ht="15.75" hidden="1" outlineLevel="1" x14ac:dyDescent="0.25">
      <c r="A284" s="37" t="s">
        <v>887</v>
      </c>
      <c r="B284" s="45" t="s">
        <v>662</v>
      </c>
      <c r="C284" s="37"/>
      <c r="D284" s="37"/>
      <c r="E284" s="45"/>
      <c r="F284" s="37"/>
      <c r="G284" s="37"/>
    </row>
    <row r="285" spans="1:7" ht="15.75" hidden="1" outlineLevel="1" x14ac:dyDescent="0.25">
      <c r="A285" s="37" t="s">
        <v>888</v>
      </c>
      <c r="B285" s="45" t="s">
        <v>662</v>
      </c>
      <c r="C285" s="37"/>
      <c r="D285" s="37"/>
      <c r="E285" s="45"/>
      <c r="F285" s="37"/>
      <c r="G285" s="37"/>
    </row>
    <row r="286" spans="1:7" ht="15.75" hidden="1" outlineLevel="1" x14ac:dyDescent="0.25">
      <c r="A286" s="37" t="s">
        <v>889</v>
      </c>
      <c r="B286" s="45" t="s">
        <v>662</v>
      </c>
      <c r="C286" s="37"/>
      <c r="D286" s="37"/>
      <c r="E286" s="45"/>
      <c r="F286" s="37"/>
      <c r="G286" s="37"/>
    </row>
    <row r="287" spans="1:7" ht="15.75" hidden="1" outlineLevel="1" x14ac:dyDescent="0.25">
      <c r="A287" s="37" t="s">
        <v>890</v>
      </c>
      <c r="B287" s="45" t="s">
        <v>662</v>
      </c>
      <c r="C287" s="37"/>
      <c r="D287" s="37"/>
      <c r="E287" s="37"/>
      <c r="F287" s="37"/>
      <c r="G287" s="37"/>
    </row>
    <row r="288" spans="1:7" ht="15.75" hidden="1" outlineLevel="1" x14ac:dyDescent="0.25">
      <c r="A288" s="37" t="s">
        <v>891</v>
      </c>
      <c r="B288" s="45" t="s">
        <v>662</v>
      </c>
      <c r="C288" s="37"/>
      <c r="D288" s="37"/>
      <c r="E288" s="91"/>
      <c r="F288" s="37"/>
      <c r="G288" s="37"/>
    </row>
    <row r="289" spans="1:7" ht="15.75" hidden="1" outlineLevel="1" x14ac:dyDescent="0.25">
      <c r="A289" s="37" t="s">
        <v>892</v>
      </c>
      <c r="B289" s="45" t="s">
        <v>662</v>
      </c>
      <c r="C289" s="37"/>
      <c r="D289" s="37"/>
      <c r="E289" s="91"/>
      <c r="F289" s="37"/>
      <c r="G289" s="37"/>
    </row>
    <row r="290" spans="1:7" ht="15.75" hidden="1" outlineLevel="1" x14ac:dyDescent="0.25">
      <c r="A290" s="37" t="s">
        <v>893</v>
      </c>
      <c r="B290" s="45" t="s">
        <v>662</v>
      </c>
      <c r="C290" s="37"/>
      <c r="D290" s="37"/>
      <c r="E290" s="91"/>
      <c r="F290" s="37"/>
      <c r="G290" s="37"/>
    </row>
    <row r="291" spans="1:7" ht="15.75" hidden="1" outlineLevel="1" x14ac:dyDescent="0.25">
      <c r="A291" s="37" t="s">
        <v>894</v>
      </c>
      <c r="B291" s="45" t="s">
        <v>662</v>
      </c>
      <c r="C291" s="37"/>
      <c r="D291" s="37"/>
      <c r="E291" s="91"/>
      <c r="F291" s="37"/>
      <c r="G291" s="37"/>
    </row>
    <row r="292" spans="1:7" ht="15.75" hidden="1" outlineLevel="1" x14ac:dyDescent="0.25">
      <c r="A292" s="37" t="s">
        <v>895</v>
      </c>
      <c r="B292" s="45" t="s">
        <v>662</v>
      </c>
      <c r="C292" s="37"/>
      <c r="D292" s="37"/>
      <c r="E292" s="91"/>
      <c r="F292" s="37"/>
      <c r="G292" s="37"/>
    </row>
    <row r="293" spans="1:7" ht="15.75" hidden="1" outlineLevel="1" x14ac:dyDescent="0.25">
      <c r="A293" s="37" t="s">
        <v>896</v>
      </c>
      <c r="B293" s="45" t="s">
        <v>662</v>
      </c>
      <c r="C293" s="37"/>
      <c r="D293" s="37"/>
      <c r="E293" s="91"/>
      <c r="F293" s="37"/>
      <c r="G293" s="37"/>
    </row>
    <row r="294" spans="1:7" ht="15.75" hidden="1" outlineLevel="1" x14ac:dyDescent="0.25">
      <c r="A294" s="37" t="s">
        <v>897</v>
      </c>
      <c r="B294" s="45" t="s">
        <v>662</v>
      </c>
      <c r="C294" s="37"/>
      <c r="D294" s="37"/>
      <c r="E294" s="91"/>
      <c r="F294" s="37"/>
      <c r="G294" s="37"/>
    </row>
    <row r="295" spans="1:7" ht="15.75" hidden="1" outlineLevel="1" x14ac:dyDescent="0.25">
      <c r="A295" s="37" t="s">
        <v>898</v>
      </c>
      <c r="B295" s="45" t="s">
        <v>662</v>
      </c>
      <c r="C295" s="37"/>
      <c r="D295" s="37"/>
      <c r="E295" s="91"/>
      <c r="F295" s="37"/>
      <c r="G295" s="37"/>
    </row>
    <row r="296" spans="1:7" ht="15.75" hidden="1" outlineLevel="1" x14ac:dyDescent="0.25">
      <c r="A296" s="37" t="s">
        <v>899</v>
      </c>
      <c r="B296" s="60" t="s">
        <v>100</v>
      </c>
      <c r="C296" s="37"/>
      <c r="D296" s="37"/>
      <c r="E296" s="91"/>
      <c r="F296" s="37"/>
      <c r="G296" s="37"/>
    </row>
    <row r="297" spans="1:7" ht="13.9" customHeight="1" collapsed="1" x14ac:dyDescent="0.25">
      <c r="A297" s="47"/>
      <c r="B297" s="48" t="s">
        <v>900</v>
      </c>
      <c r="C297" s="47" t="s">
        <v>735</v>
      </c>
      <c r="D297" s="47" t="s">
        <v>736</v>
      </c>
      <c r="E297" s="47"/>
      <c r="F297" s="47" t="s">
        <v>554</v>
      </c>
      <c r="G297" s="47" t="s">
        <v>737</v>
      </c>
    </row>
    <row r="298" spans="1:7" ht="15.75" x14ac:dyDescent="0.25">
      <c r="A298" s="37" t="s">
        <v>901</v>
      </c>
      <c r="B298" s="37" t="s">
        <v>779</v>
      </c>
      <c r="C298" s="37" t="s">
        <v>67</v>
      </c>
      <c r="D298" s="37"/>
      <c r="E298" s="37"/>
      <c r="F298" s="37"/>
      <c r="G298" s="37"/>
    </row>
    <row r="299" spans="1:7" ht="15.75" hidden="1" outlineLevel="1" x14ac:dyDescent="0.25">
      <c r="A299" s="37"/>
      <c r="B299" s="37"/>
      <c r="C299" s="37"/>
      <c r="D299" s="37"/>
      <c r="E299" s="37"/>
      <c r="F299" s="37"/>
      <c r="G299" s="37"/>
    </row>
    <row r="300" spans="1:7" ht="15.75" hidden="1" outlineLevel="1" x14ac:dyDescent="0.25">
      <c r="A300" s="37"/>
      <c r="B300" s="45" t="s">
        <v>780</v>
      </c>
      <c r="C300" s="37"/>
      <c r="D300" s="37"/>
      <c r="E300" s="37"/>
      <c r="F300" s="37"/>
      <c r="G300" s="37"/>
    </row>
    <row r="301" spans="1:7" ht="15.75" hidden="1" outlineLevel="1" x14ac:dyDescent="0.25">
      <c r="A301" s="37" t="s">
        <v>902</v>
      </c>
      <c r="B301" s="37" t="s">
        <v>782</v>
      </c>
      <c r="C301" s="37"/>
      <c r="D301" s="37"/>
      <c r="E301" s="37"/>
      <c r="F301" s="37"/>
      <c r="G301" s="37"/>
    </row>
    <row r="302" spans="1:7" ht="15.75" hidden="1" outlineLevel="1" x14ac:dyDescent="0.25">
      <c r="A302" s="37" t="s">
        <v>903</v>
      </c>
      <c r="B302" s="37" t="s">
        <v>784</v>
      </c>
      <c r="C302" s="37"/>
      <c r="D302" s="37"/>
      <c r="E302" s="37"/>
      <c r="F302" s="37"/>
      <c r="G302" s="37"/>
    </row>
    <row r="303" spans="1:7" ht="15.75" hidden="1" outlineLevel="1" x14ac:dyDescent="0.25">
      <c r="A303" s="37" t="s">
        <v>904</v>
      </c>
      <c r="B303" s="37" t="s">
        <v>786</v>
      </c>
      <c r="C303" s="37"/>
      <c r="D303" s="37"/>
      <c r="E303" s="37"/>
      <c r="F303" s="37"/>
      <c r="G303" s="37"/>
    </row>
    <row r="304" spans="1:7" ht="15.75" hidden="1" outlineLevel="1" x14ac:dyDescent="0.25">
      <c r="A304" s="37" t="s">
        <v>905</v>
      </c>
      <c r="B304" s="37" t="s">
        <v>788</v>
      </c>
      <c r="C304" s="37"/>
      <c r="D304" s="37"/>
      <c r="E304" s="37"/>
      <c r="F304" s="37"/>
      <c r="G304" s="37"/>
    </row>
    <row r="305" spans="1:7" ht="15.75" hidden="1" outlineLevel="1" x14ac:dyDescent="0.25">
      <c r="A305" s="37" t="s">
        <v>906</v>
      </c>
      <c r="B305" s="37" t="s">
        <v>790</v>
      </c>
      <c r="C305" s="37"/>
      <c r="D305" s="37"/>
      <c r="E305" s="37"/>
      <c r="F305" s="37"/>
      <c r="G305" s="37"/>
    </row>
    <row r="306" spans="1:7" ht="15.75" hidden="1" outlineLevel="1" x14ac:dyDescent="0.25">
      <c r="A306" s="37" t="s">
        <v>907</v>
      </c>
      <c r="B306" s="37" t="s">
        <v>792</v>
      </c>
      <c r="C306" s="37"/>
      <c r="D306" s="37"/>
      <c r="E306" s="37"/>
      <c r="F306" s="37"/>
      <c r="G306" s="37"/>
    </row>
    <row r="307" spans="1:7" ht="15.75" hidden="1" outlineLevel="1" x14ac:dyDescent="0.25">
      <c r="A307" s="37" t="s">
        <v>908</v>
      </c>
      <c r="B307" s="37" t="s">
        <v>794</v>
      </c>
      <c r="C307" s="37"/>
      <c r="D307" s="37"/>
      <c r="E307" s="37"/>
      <c r="F307" s="37"/>
      <c r="G307" s="37"/>
    </row>
    <row r="308" spans="1:7" ht="15.75" hidden="1" outlineLevel="1" x14ac:dyDescent="0.25">
      <c r="A308" s="37" t="s">
        <v>909</v>
      </c>
      <c r="B308" s="37" t="s">
        <v>796</v>
      </c>
      <c r="C308" s="37"/>
      <c r="D308" s="37"/>
      <c r="E308" s="37"/>
      <c r="F308" s="37"/>
      <c r="G308" s="37"/>
    </row>
    <row r="309" spans="1:7" ht="15.75" hidden="1" outlineLevel="1" x14ac:dyDescent="0.25">
      <c r="A309" s="37" t="s">
        <v>910</v>
      </c>
      <c r="B309" s="60" t="s">
        <v>100</v>
      </c>
      <c r="C309" s="37"/>
      <c r="D309" s="37"/>
      <c r="E309" s="37"/>
      <c r="F309" s="37"/>
      <c r="G309" s="37"/>
    </row>
    <row r="310" spans="1:7" ht="13.9" hidden="1" customHeight="1" outlineLevel="1" x14ac:dyDescent="0.25">
      <c r="A310" s="37" t="s">
        <v>911</v>
      </c>
      <c r="B310" s="62" t="s">
        <v>799</v>
      </c>
      <c r="C310" s="37"/>
      <c r="D310" s="37"/>
      <c r="E310" s="37"/>
      <c r="F310" s="59"/>
      <c r="G310" s="59"/>
    </row>
    <row r="311" spans="1:7" ht="13.9" hidden="1" customHeight="1" outlineLevel="1" x14ac:dyDescent="0.25">
      <c r="A311" s="37" t="s">
        <v>912</v>
      </c>
      <c r="B311" s="62" t="s">
        <v>801</v>
      </c>
      <c r="C311" s="37"/>
      <c r="D311" s="37"/>
      <c r="E311" s="37"/>
      <c r="F311" s="59"/>
      <c r="G311" s="59"/>
    </row>
    <row r="312" spans="1:7" ht="13.9" hidden="1" customHeight="1" outlineLevel="1" x14ac:dyDescent="0.25">
      <c r="A312" s="37" t="s">
        <v>913</v>
      </c>
      <c r="B312" s="62" t="s">
        <v>803</v>
      </c>
      <c r="C312" s="37"/>
      <c r="D312" s="37"/>
      <c r="E312" s="37"/>
      <c r="F312" s="59"/>
      <c r="G312" s="59"/>
    </row>
    <row r="313" spans="1:7" ht="13.9" hidden="1" customHeight="1" outlineLevel="1" x14ac:dyDescent="0.25">
      <c r="A313" s="37" t="s">
        <v>914</v>
      </c>
      <c r="B313" s="62" t="s">
        <v>805</v>
      </c>
      <c r="C313" s="37"/>
      <c r="D313" s="37"/>
      <c r="E313" s="37"/>
      <c r="F313" s="59"/>
      <c r="G313" s="59"/>
    </row>
    <row r="314" spans="1:7" ht="13.9" hidden="1" customHeight="1" outlineLevel="1" x14ac:dyDescent="0.25">
      <c r="A314" s="37" t="s">
        <v>915</v>
      </c>
      <c r="B314" s="62" t="s">
        <v>807</v>
      </c>
      <c r="C314" s="37"/>
      <c r="D314" s="37"/>
      <c r="E314" s="37"/>
      <c r="F314" s="59"/>
      <c r="G314" s="59"/>
    </row>
    <row r="315" spans="1:7" ht="13.9" hidden="1" customHeight="1" outlineLevel="1" x14ac:dyDescent="0.25">
      <c r="A315" s="37" t="s">
        <v>916</v>
      </c>
      <c r="B315" s="62" t="s">
        <v>809</v>
      </c>
      <c r="C315" s="37"/>
      <c r="D315" s="37"/>
      <c r="E315" s="37"/>
      <c r="F315" s="59"/>
      <c r="G315" s="59"/>
    </row>
    <row r="316" spans="1:7" ht="13.9" hidden="1" customHeight="1" outlineLevel="1" x14ac:dyDescent="0.25">
      <c r="A316" s="37" t="s">
        <v>917</v>
      </c>
      <c r="B316" s="62"/>
      <c r="C316" s="37"/>
      <c r="D316" s="37"/>
      <c r="E316" s="37"/>
      <c r="F316" s="59"/>
      <c r="G316" s="59"/>
    </row>
    <row r="317" spans="1:7" ht="13.9" hidden="1" customHeight="1" outlineLevel="1" x14ac:dyDescent="0.25">
      <c r="A317" s="37" t="s">
        <v>918</v>
      </c>
      <c r="B317" s="62"/>
      <c r="C317" s="37"/>
      <c r="D317" s="37"/>
      <c r="E317" s="37"/>
      <c r="F317" s="59"/>
      <c r="G317" s="59"/>
    </row>
    <row r="318" spans="1:7" ht="13.9" hidden="1" customHeight="1" outlineLevel="1" x14ac:dyDescent="0.25">
      <c r="A318" s="37" t="s">
        <v>919</v>
      </c>
      <c r="B318" s="62"/>
      <c r="C318" s="37"/>
      <c r="D318" s="37"/>
      <c r="E318" s="37"/>
      <c r="F318" s="91"/>
      <c r="G318" s="91"/>
    </row>
    <row r="319" spans="1:7" ht="13.9" customHeight="1" collapsed="1" x14ac:dyDescent="0.25">
      <c r="A319" s="47"/>
      <c r="B319" s="48" t="s">
        <v>920</v>
      </c>
      <c r="C319" s="47" t="s">
        <v>735</v>
      </c>
      <c r="D319" s="47" t="s">
        <v>736</v>
      </c>
      <c r="E319" s="47"/>
      <c r="F319" s="47" t="s">
        <v>554</v>
      </c>
      <c r="G319" s="47" t="s">
        <v>737</v>
      </c>
    </row>
    <row r="320" spans="1:7" ht="15.75" x14ac:dyDescent="0.25">
      <c r="A320" s="37" t="s">
        <v>921</v>
      </c>
      <c r="B320" s="37" t="s">
        <v>779</v>
      </c>
      <c r="C320" s="37" t="s">
        <v>67</v>
      </c>
      <c r="D320" s="37"/>
      <c r="E320" s="37"/>
      <c r="F320" s="37"/>
      <c r="G320" s="37"/>
    </row>
    <row r="321" spans="1:7" ht="15.75" hidden="1" outlineLevel="1" x14ac:dyDescent="0.25">
      <c r="A321" s="37"/>
      <c r="B321" s="37"/>
      <c r="C321" s="37"/>
      <c r="D321" s="37"/>
      <c r="E321" s="37"/>
      <c r="F321" s="37"/>
      <c r="G321" s="37"/>
    </row>
    <row r="322" spans="1:7" ht="15.75" hidden="1" outlineLevel="1" x14ac:dyDescent="0.25">
      <c r="A322" s="37"/>
      <c r="B322" s="45" t="s">
        <v>780</v>
      </c>
      <c r="C322" s="37"/>
      <c r="D322" s="37"/>
      <c r="E322" s="37"/>
      <c r="F322" s="37"/>
      <c r="G322" s="37"/>
    </row>
    <row r="323" spans="1:7" ht="15.75" hidden="1" outlineLevel="1" x14ac:dyDescent="0.25">
      <c r="A323" s="37" t="s">
        <v>922</v>
      </c>
      <c r="B323" s="37" t="s">
        <v>782</v>
      </c>
      <c r="C323" s="37"/>
      <c r="D323" s="37"/>
      <c r="E323" s="37"/>
      <c r="F323" s="37"/>
      <c r="G323" s="37"/>
    </row>
    <row r="324" spans="1:7" ht="15.75" hidden="1" outlineLevel="1" x14ac:dyDescent="0.25">
      <c r="A324" s="37" t="s">
        <v>923</v>
      </c>
      <c r="B324" s="37" t="s">
        <v>784</v>
      </c>
      <c r="C324" s="37"/>
      <c r="D324" s="37"/>
      <c r="E324" s="37"/>
      <c r="F324" s="37"/>
      <c r="G324" s="37"/>
    </row>
    <row r="325" spans="1:7" ht="15.75" hidden="1" outlineLevel="1" x14ac:dyDescent="0.25">
      <c r="A325" s="37" t="s">
        <v>924</v>
      </c>
      <c r="B325" s="37" t="s">
        <v>786</v>
      </c>
      <c r="C325" s="37"/>
      <c r="D325" s="37"/>
      <c r="E325" s="37"/>
      <c r="F325" s="37"/>
      <c r="G325" s="37"/>
    </row>
    <row r="326" spans="1:7" ht="15.75" hidden="1" outlineLevel="1" x14ac:dyDescent="0.25">
      <c r="A326" s="37" t="s">
        <v>925</v>
      </c>
      <c r="B326" s="37" t="s">
        <v>788</v>
      </c>
      <c r="C326" s="37"/>
      <c r="D326" s="37"/>
      <c r="E326" s="37"/>
      <c r="F326" s="37"/>
      <c r="G326" s="37"/>
    </row>
    <row r="327" spans="1:7" ht="15.75" hidden="1" outlineLevel="1" x14ac:dyDescent="0.25">
      <c r="A327" s="37" t="s">
        <v>926</v>
      </c>
      <c r="B327" s="37" t="s">
        <v>790</v>
      </c>
      <c r="C327" s="37"/>
      <c r="D327" s="37"/>
      <c r="E327" s="37"/>
      <c r="F327" s="37"/>
      <c r="G327" s="37"/>
    </row>
    <row r="328" spans="1:7" ht="15.75" hidden="1" outlineLevel="1" x14ac:dyDescent="0.25">
      <c r="A328" s="37" t="s">
        <v>927</v>
      </c>
      <c r="B328" s="37" t="s">
        <v>792</v>
      </c>
      <c r="C328" s="37"/>
      <c r="D328" s="37"/>
      <c r="E328" s="37"/>
      <c r="F328" s="37"/>
      <c r="G328" s="37"/>
    </row>
    <row r="329" spans="1:7" ht="15.75" hidden="1" outlineLevel="1" x14ac:dyDescent="0.25">
      <c r="A329" s="37" t="s">
        <v>928</v>
      </c>
      <c r="B329" s="37" t="s">
        <v>794</v>
      </c>
      <c r="C329" s="37"/>
      <c r="D329" s="37"/>
      <c r="E329" s="37"/>
      <c r="F329" s="37"/>
      <c r="G329" s="37"/>
    </row>
    <row r="330" spans="1:7" ht="15.75" hidden="1" outlineLevel="1" x14ac:dyDescent="0.25">
      <c r="A330" s="37" t="s">
        <v>929</v>
      </c>
      <c r="B330" s="37" t="s">
        <v>796</v>
      </c>
      <c r="C330" s="37"/>
      <c r="D330" s="37"/>
      <c r="E330" s="37"/>
      <c r="F330" s="37"/>
      <c r="G330" s="37"/>
    </row>
    <row r="331" spans="1:7" ht="15.75" hidden="1" outlineLevel="1" x14ac:dyDescent="0.25">
      <c r="A331" s="37" t="s">
        <v>930</v>
      </c>
      <c r="B331" s="60" t="s">
        <v>100</v>
      </c>
      <c r="C331" s="37"/>
      <c r="D331" s="37"/>
      <c r="E331" s="37"/>
      <c r="F331" s="37"/>
      <c r="G331" s="37"/>
    </row>
    <row r="332" spans="1:7" ht="15.75" hidden="1" outlineLevel="1" x14ac:dyDescent="0.25">
      <c r="A332" s="37" t="s">
        <v>931</v>
      </c>
      <c r="B332" s="62" t="s">
        <v>799</v>
      </c>
      <c r="C332" s="37"/>
      <c r="D332" s="37"/>
      <c r="E332" s="37"/>
      <c r="F332" s="59" t="str">
        <f t="shared" ref="F332:F337" si="10">IF($C$331=0,"",IF(C332="[for completion]","",C332/$C$331))</f>
        <v/>
      </c>
      <c r="G332" s="59" t="str">
        <f t="shared" ref="G332:G337" si="11">IF($D$331=0,"",IF(D332="[for completion]","",D332/$D$331))</f>
        <v/>
      </c>
    </row>
    <row r="333" spans="1:7" ht="15.75" hidden="1" outlineLevel="1" x14ac:dyDescent="0.25">
      <c r="A333" s="37" t="s">
        <v>932</v>
      </c>
      <c r="B333" s="62" t="s">
        <v>801</v>
      </c>
      <c r="C333" s="37"/>
      <c r="D333" s="37"/>
      <c r="E333" s="37"/>
      <c r="F333" s="59" t="str">
        <f t="shared" si="10"/>
        <v/>
      </c>
      <c r="G333" s="59" t="str">
        <f t="shared" si="11"/>
        <v/>
      </c>
    </row>
    <row r="334" spans="1:7" ht="15.75" hidden="1" outlineLevel="1" x14ac:dyDescent="0.25">
      <c r="A334" s="37" t="s">
        <v>933</v>
      </c>
      <c r="B334" s="62" t="s">
        <v>803</v>
      </c>
      <c r="C334" s="37"/>
      <c r="D334" s="37"/>
      <c r="E334" s="37"/>
      <c r="F334" s="59" t="str">
        <f t="shared" si="10"/>
        <v/>
      </c>
      <c r="G334" s="59" t="str">
        <f t="shared" si="11"/>
        <v/>
      </c>
    </row>
    <row r="335" spans="1:7" ht="15.75" hidden="1" outlineLevel="1" x14ac:dyDescent="0.25">
      <c r="A335" s="37" t="s">
        <v>934</v>
      </c>
      <c r="B335" s="62" t="s">
        <v>805</v>
      </c>
      <c r="C335" s="37"/>
      <c r="D335" s="37"/>
      <c r="E335" s="37"/>
      <c r="F335" s="59" t="str">
        <f t="shared" si="10"/>
        <v/>
      </c>
      <c r="G335" s="59" t="str">
        <f t="shared" si="11"/>
        <v/>
      </c>
    </row>
    <row r="336" spans="1:7" ht="15.75" hidden="1" outlineLevel="1" x14ac:dyDescent="0.25">
      <c r="A336" s="37" t="s">
        <v>935</v>
      </c>
      <c r="B336" s="62" t="s">
        <v>807</v>
      </c>
      <c r="C336" s="37"/>
      <c r="D336" s="37"/>
      <c r="E336" s="37"/>
      <c r="F336" s="59" t="str">
        <f t="shared" si="10"/>
        <v/>
      </c>
      <c r="G336" s="59" t="str">
        <f t="shared" si="11"/>
        <v/>
      </c>
    </row>
    <row r="337" spans="1:7" ht="15.75" hidden="1" outlineLevel="1" x14ac:dyDescent="0.25">
      <c r="A337" s="37" t="s">
        <v>936</v>
      </c>
      <c r="B337" s="62" t="s">
        <v>809</v>
      </c>
      <c r="C337" s="37"/>
      <c r="D337" s="37"/>
      <c r="E337" s="37"/>
      <c r="F337" s="59" t="str">
        <f t="shared" si="10"/>
        <v/>
      </c>
      <c r="G337" s="59" t="str">
        <f t="shared" si="11"/>
        <v/>
      </c>
    </row>
    <row r="338" spans="1:7" ht="15.75" hidden="1" outlineLevel="1" x14ac:dyDescent="0.25">
      <c r="A338" s="37" t="s">
        <v>937</v>
      </c>
      <c r="B338" s="62"/>
      <c r="C338" s="37"/>
      <c r="D338" s="37"/>
      <c r="E338" s="37"/>
      <c r="F338" s="59"/>
      <c r="G338" s="59"/>
    </row>
    <row r="339" spans="1:7" ht="15.75" hidden="1" outlineLevel="1" x14ac:dyDescent="0.25">
      <c r="A339" s="37" t="s">
        <v>938</v>
      </c>
      <c r="B339" s="62"/>
      <c r="C339" s="37"/>
      <c r="D339" s="37"/>
      <c r="E339" s="37"/>
      <c r="F339" s="59"/>
      <c r="G339" s="59"/>
    </row>
    <row r="340" spans="1:7" ht="15.75" hidden="1" outlineLevel="1" x14ac:dyDescent="0.25">
      <c r="A340" s="37" t="s">
        <v>939</v>
      </c>
      <c r="B340" s="62"/>
      <c r="C340" s="37"/>
      <c r="D340" s="37"/>
      <c r="E340" s="37"/>
      <c r="F340" s="59"/>
      <c r="G340" s="91"/>
    </row>
    <row r="341" spans="1:7" ht="15.75" collapsed="1" x14ac:dyDescent="0.25">
      <c r="A341" s="47"/>
      <c r="B341" s="48" t="s">
        <v>940</v>
      </c>
      <c r="C341" s="47" t="s">
        <v>941</v>
      </c>
      <c r="D341" s="47"/>
      <c r="E341" s="47"/>
      <c r="F341" s="47"/>
      <c r="G341" s="50"/>
    </row>
    <row r="342" spans="1:7" ht="15.75" x14ac:dyDescent="0.25">
      <c r="A342" s="37" t="s">
        <v>942</v>
      </c>
      <c r="B342" s="45" t="s">
        <v>943</v>
      </c>
      <c r="C342" s="37" t="s">
        <v>67</v>
      </c>
      <c r="D342" s="37"/>
      <c r="E342" s="37"/>
      <c r="F342" s="37"/>
      <c r="G342" s="37"/>
    </row>
    <row r="343" spans="1:7" ht="15.75" x14ac:dyDescent="0.25">
      <c r="A343" s="37" t="s">
        <v>944</v>
      </c>
      <c r="B343" s="45" t="s">
        <v>945</v>
      </c>
      <c r="C343" s="37" t="s">
        <v>67</v>
      </c>
      <c r="D343" s="37"/>
      <c r="E343" s="37"/>
      <c r="F343" s="37"/>
      <c r="G343" s="37"/>
    </row>
    <row r="344" spans="1:7" ht="15.75" x14ac:dyDescent="0.25">
      <c r="A344" s="37" t="s">
        <v>946</v>
      </c>
      <c r="B344" s="45" t="s">
        <v>947</v>
      </c>
      <c r="C344" s="37" t="s">
        <v>67</v>
      </c>
      <c r="D344" s="37"/>
      <c r="E344" s="37"/>
      <c r="F344" s="37"/>
      <c r="G344" s="37"/>
    </row>
    <row r="345" spans="1:7" ht="15.75" x14ac:dyDescent="0.25">
      <c r="A345" s="37" t="s">
        <v>948</v>
      </c>
      <c r="B345" s="45" t="s">
        <v>949</v>
      </c>
      <c r="C345" s="37" t="s">
        <v>67</v>
      </c>
      <c r="D345" s="37"/>
      <c r="E345" s="37"/>
      <c r="F345" s="37"/>
      <c r="G345" s="37"/>
    </row>
    <row r="346" spans="1:7" ht="15.75" x14ac:dyDescent="0.25">
      <c r="A346" s="37" t="s">
        <v>950</v>
      </c>
      <c r="B346" s="45" t="s">
        <v>951</v>
      </c>
      <c r="C346" s="37" t="s">
        <v>67</v>
      </c>
      <c r="D346" s="37"/>
      <c r="E346" s="37"/>
      <c r="F346" s="37"/>
      <c r="G346" s="37"/>
    </row>
    <row r="347" spans="1:7" ht="15.75" x14ac:dyDescent="0.25">
      <c r="A347" s="37" t="s">
        <v>952</v>
      </c>
      <c r="B347" s="45" t="s">
        <v>953</v>
      </c>
      <c r="C347" s="37" t="s">
        <v>67</v>
      </c>
      <c r="D347" s="37"/>
      <c r="E347" s="37"/>
      <c r="F347" s="37"/>
      <c r="G347" s="37"/>
    </row>
    <row r="348" spans="1:7" ht="15.75" x14ac:dyDescent="0.25">
      <c r="A348" s="37" t="s">
        <v>954</v>
      </c>
      <c r="B348" s="45" t="s">
        <v>955</v>
      </c>
      <c r="C348" s="37" t="s">
        <v>67</v>
      </c>
      <c r="D348" s="37"/>
      <c r="E348" s="37"/>
      <c r="F348" s="37"/>
      <c r="G348" s="37"/>
    </row>
    <row r="349" spans="1:7" ht="15.75" x14ac:dyDescent="0.25">
      <c r="A349" s="37" t="s">
        <v>956</v>
      </c>
      <c r="B349" s="45" t="s">
        <v>957</v>
      </c>
      <c r="C349" s="37" t="s">
        <v>67</v>
      </c>
      <c r="D349" s="37"/>
      <c r="E349" s="37"/>
      <c r="F349" s="37"/>
      <c r="G349" s="37"/>
    </row>
    <row r="350" spans="1:7" ht="15.75" x14ac:dyDescent="0.25">
      <c r="A350" s="37" t="s">
        <v>958</v>
      </c>
      <c r="B350" s="45" t="s">
        <v>959</v>
      </c>
      <c r="C350" s="37" t="s">
        <v>67</v>
      </c>
      <c r="D350" s="37"/>
      <c r="E350" s="37"/>
      <c r="F350" s="37"/>
      <c r="G350" s="37"/>
    </row>
    <row r="351" spans="1:7" ht="15.75" x14ac:dyDescent="0.25">
      <c r="A351" s="37" t="s">
        <v>960</v>
      </c>
      <c r="B351" s="45" t="s">
        <v>98</v>
      </c>
      <c r="C351" s="37" t="s">
        <v>67</v>
      </c>
      <c r="D351" s="37"/>
      <c r="E351" s="37"/>
      <c r="F351" s="37"/>
      <c r="G351" s="37"/>
    </row>
    <row r="352" spans="1:7" hidden="1" outlineLevel="1" x14ac:dyDescent="0.25">
      <c r="A352" s="22" t="s">
        <v>961</v>
      </c>
      <c r="B352" s="106" t="s">
        <v>962</v>
      </c>
      <c r="G352" s="22"/>
    </row>
    <row r="353" spans="1:7" hidden="1" outlineLevel="1" x14ac:dyDescent="0.25">
      <c r="A353" s="22" t="s">
        <v>963</v>
      </c>
      <c r="B353" s="106" t="s">
        <v>102</v>
      </c>
      <c r="G353" s="22"/>
    </row>
    <row r="354" spans="1:7" hidden="1" outlineLevel="1" x14ac:dyDescent="0.25">
      <c r="A354" s="22" t="s">
        <v>964</v>
      </c>
      <c r="B354" s="106" t="s">
        <v>102</v>
      </c>
      <c r="G354" s="22"/>
    </row>
    <row r="355" spans="1:7" hidden="1" outlineLevel="1" x14ac:dyDescent="0.25">
      <c r="A355" s="22" t="s">
        <v>965</v>
      </c>
      <c r="B355" s="106" t="s">
        <v>102</v>
      </c>
      <c r="G355" s="22"/>
    </row>
    <row r="356" spans="1:7" hidden="1" outlineLevel="1" x14ac:dyDescent="0.25">
      <c r="A356" s="22" t="s">
        <v>966</v>
      </c>
      <c r="B356" s="106" t="s">
        <v>102</v>
      </c>
      <c r="G356" s="22"/>
    </row>
    <row r="357" spans="1:7" hidden="1" outlineLevel="1" x14ac:dyDescent="0.25">
      <c r="A357" s="22" t="s">
        <v>967</v>
      </c>
      <c r="B357" s="106" t="s">
        <v>102</v>
      </c>
      <c r="G357" s="22"/>
    </row>
    <row r="358" spans="1:7" hidden="1" outlineLevel="1" x14ac:dyDescent="0.25">
      <c r="A358" s="22" t="s">
        <v>968</v>
      </c>
      <c r="B358" s="106" t="s">
        <v>102</v>
      </c>
      <c r="G358" s="22"/>
    </row>
    <row r="359" spans="1:7" hidden="1" outlineLevel="1" x14ac:dyDescent="0.25">
      <c r="A359" s="22" t="s">
        <v>969</v>
      </c>
      <c r="B359" s="106" t="s">
        <v>102</v>
      </c>
      <c r="G359" s="22"/>
    </row>
    <row r="360" spans="1:7" hidden="1" outlineLevel="1" x14ac:dyDescent="0.25">
      <c r="A360" s="22" t="s">
        <v>970</v>
      </c>
      <c r="B360" s="106" t="s">
        <v>102</v>
      </c>
      <c r="G360" s="22"/>
    </row>
    <row r="361" spans="1:7" hidden="1" outlineLevel="1" x14ac:dyDescent="0.25">
      <c r="A361" s="22" t="s">
        <v>971</v>
      </c>
      <c r="B361" s="106" t="s">
        <v>102</v>
      </c>
      <c r="G361" s="22"/>
    </row>
    <row r="362" spans="1:7" hidden="1" outlineLevel="1" x14ac:dyDescent="0.25">
      <c r="A362" s="22" t="s">
        <v>972</v>
      </c>
      <c r="B362" s="106" t="s">
        <v>102</v>
      </c>
      <c r="G362" s="22"/>
    </row>
    <row r="363" spans="1:7" hidden="1" outlineLevel="1" x14ac:dyDescent="0.25">
      <c r="A363" s="22" t="s">
        <v>973</v>
      </c>
      <c r="B363" s="106" t="s">
        <v>102</v>
      </c>
    </row>
    <row r="364" spans="1:7" hidden="1" outlineLevel="1" x14ac:dyDescent="0.25">
      <c r="A364" s="22" t="s">
        <v>974</v>
      </c>
      <c r="B364" s="106" t="s">
        <v>102</v>
      </c>
    </row>
    <row r="365" spans="1:7" hidden="1" outlineLevel="1" x14ac:dyDescent="0.25">
      <c r="A365" s="22" t="s">
        <v>975</v>
      </c>
      <c r="B365" s="106" t="s">
        <v>102</v>
      </c>
    </row>
    <row r="366" spans="1:7" hidden="1" outlineLevel="1" x14ac:dyDescent="0.25">
      <c r="A366" s="22" t="s">
        <v>976</v>
      </c>
      <c r="B366" s="106" t="s">
        <v>102</v>
      </c>
    </row>
    <row r="367" spans="1:7" hidden="1" outlineLevel="1" x14ac:dyDescent="0.25">
      <c r="A367" s="22" t="s">
        <v>977</v>
      </c>
      <c r="B367" s="106" t="s">
        <v>102</v>
      </c>
    </row>
    <row r="368" spans="1:7" hidden="1" outlineLevel="1" x14ac:dyDescent="0.25">
      <c r="A368" s="22" t="s">
        <v>978</v>
      </c>
      <c r="B368" s="106" t="s">
        <v>102</v>
      </c>
    </row>
    <row r="369"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297" location="'2. Harmonised Glossary'!A11" display="Loan to Value (LTV) Information - Un-indexed"/>
    <hyperlink ref="B319" location="'2. Harmonised Glossary'!A11" display="Loan to Value (LTV) Information - Indexed"/>
  </hyperlinks>
  <pageMargins left="0.7" right="0.7" top="0.75" bottom="0.75" header="0.3" footer="0.3"/>
  <pageSetup scale="49"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2" manualBreakCount="2">
    <brk id="97" max="6" man="1"/>
    <brk id="230"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M383"/>
  <sheetViews>
    <sheetView topLeftCell="A24" zoomScale="90" zoomScaleNormal="90" zoomScaleSheetLayoutView="90" zoomScalePageLayoutView="90" workbookViewId="0">
      <selection activeCell="L50" sqref="L50"/>
    </sheetView>
  </sheetViews>
  <sheetFormatPr defaultColWidth="11.42578125" defaultRowHeight="15" outlineLevelRow="1" x14ac:dyDescent="0.25"/>
  <cols>
    <col min="1" max="1" width="11.5703125" customWidth="1"/>
    <col min="2" max="2" width="37.42578125" style="123" customWidth="1"/>
    <col min="3" max="3" width="134.7109375" style="3" customWidth="1"/>
    <col min="4" max="13" width="11.42578125" style="3"/>
  </cols>
  <sheetData>
    <row r="1" spans="1:3" ht="31.5" x14ac:dyDescent="0.25">
      <c r="A1" s="118" t="s">
        <v>979</v>
      </c>
      <c r="B1" s="118"/>
      <c r="C1" s="119"/>
    </row>
    <row r="2" spans="1:3" x14ac:dyDescent="0.25">
      <c r="B2" s="119"/>
      <c r="C2" s="119"/>
    </row>
    <row r="3" spans="1:3" ht="60" x14ac:dyDescent="0.25">
      <c r="A3" s="120" t="s">
        <v>980</v>
      </c>
      <c r="B3" s="121"/>
      <c r="C3" s="122" t="s">
        <v>981</v>
      </c>
    </row>
    <row r="4" spans="1:3" x14ac:dyDescent="0.25">
      <c r="C4" s="124"/>
    </row>
    <row r="5" spans="1:3" ht="37.5" x14ac:dyDescent="0.25">
      <c r="A5" s="125" t="s">
        <v>25</v>
      </c>
      <c r="B5" s="125" t="s">
        <v>982</v>
      </c>
      <c r="C5" s="126"/>
    </row>
    <row r="6" spans="1:3" ht="84.75" customHeight="1" x14ac:dyDescent="0.25">
      <c r="A6" s="127" t="s">
        <v>983</v>
      </c>
      <c r="B6" s="68" t="s">
        <v>984</v>
      </c>
      <c r="C6" s="128" t="s">
        <v>985</v>
      </c>
    </row>
    <row r="7" spans="1:3" ht="30" customHeight="1" x14ac:dyDescent="0.25">
      <c r="A7" s="127" t="s">
        <v>986</v>
      </c>
      <c r="B7" s="68" t="s">
        <v>987</v>
      </c>
      <c r="C7" s="129" t="s">
        <v>988</v>
      </c>
    </row>
    <row r="8" spans="1:3" ht="66" customHeight="1" x14ac:dyDescent="0.25">
      <c r="A8" s="127" t="s">
        <v>989</v>
      </c>
      <c r="B8" s="68" t="s">
        <v>990</v>
      </c>
      <c r="C8" s="129" t="s">
        <v>991</v>
      </c>
    </row>
    <row r="9" spans="1:3" ht="48.75" customHeight="1" x14ac:dyDescent="0.25">
      <c r="A9" s="127" t="s">
        <v>992</v>
      </c>
      <c r="B9" s="68" t="s">
        <v>993</v>
      </c>
      <c r="C9" s="128" t="s">
        <v>994</v>
      </c>
    </row>
    <row r="10" spans="1:3" ht="47.25" customHeight="1" x14ac:dyDescent="0.25">
      <c r="A10" s="127" t="s">
        <v>995</v>
      </c>
      <c r="B10" s="68" t="s">
        <v>996</v>
      </c>
      <c r="C10" s="129" t="s">
        <v>997</v>
      </c>
    </row>
    <row r="11" spans="1:3" ht="26.25" customHeight="1" x14ac:dyDescent="0.25">
      <c r="A11" s="127" t="s">
        <v>998</v>
      </c>
      <c r="B11" s="68" t="s">
        <v>999</v>
      </c>
      <c r="C11" s="129" t="s">
        <v>1000</v>
      </c>
    </row>
    <row r="12" spans="1:3" ht="30" customHeight="1" x14ac:dyDescent="0.25">
      <c r="A12" s="127" t="s">
        <v>1001</v>
      </c>
      <c r="B12" s="68" t="s">
        <v>1002</v>
      </c>
      <c r="C12" s="129" t="s">
        <v>1003</v>
      </c>
    </row>
    <row r="13" spans="1:3" ht="81.75" customHeight="1" x14ac:dyDescent="0.25">
      <c r="A13" s="127" t="s">
        <v>1004</v>
      </c>
      <c r="B13" s="68" t="s">
        <v>1005</v>
      </c>
      <c r="C13" s="129" t="s">
        <v>1006</v>
      </c>
    </row>
    <row r="14" spans="1:3" ht="77.25" customHeight="1" x14ac:dyDescent="0.25">
      <c r="A14" s="127" t="s">
        <v>1007</v>
      </c>
      <c r="B14" s="68" t="s">
        <v>1008</v>
      </c>
      <c r="C14" s="129" t="s">
        <v>1009</v>
      </c>
    </row>
    <row r="15" spans="1:3" ht="30" customHeight="1" x14ac:dyDescent="0.25">
      <c r="A15" s="127" t="s">
        <v>1010</v>
      </c>
      <c r="B15" s="68" t="s">
        <v>1011</v>
      </c>
      <c r="C15" s="128" t="s">
        <v>1012</v>
      </c>
    </row>
    <row r="16" spans="1:3" ht="85.5" customHeight="1" x14ac:dyDescent="0.25">
      <c r="A16" s="127" t="s">
        <v>1013</v>
      </c>
      <c r="B16" s="130" t="s">
        <v>1014</v>
      </c>
      <c r="C16" s="129" t="s">
        <v>1015</v>
      </c>
    </row>
    <row r="17" spans="1:3" ht="118.5" customHeight="1" x14ac:dyDescent="0.25">
      <c r="A17" s="127" t="s">
        <v>1016</v>
      </c>
      <c r="B17" s="130" t="s">
        <v>1017</v>
      </c>
      <c r="C17" s="129" t="s">
        <v>1018</v>
      </c>
    </row>
    <row r="18" spans="1:3" ht="30" customHeight="1" x14ac:dyDescent="0.25">
      <c r="A18" s="127" t="s">
        <v>1019</v>
      </c>
      <c r="B18" s="68" t="s">
        <v>1020</v>
      </c>
      <c r="C18" s="129" t="s">
        <v>1021</v>
      </c>
    </row>
    <row r="19" spans="1:3" ht="30" customHeight="1" x14ac:dyDescent="0.25">
      <c r="A19" s="127" t="s">
        <v>1022</v>
      </c>
      <c r="B19" s="68" t="s">
        <v>1023</v>
      </c>
      <c r="C19" s="129" t="s">
        <v>1024</v>
      </c>
    </row>
    <row r="20" spans="1:3" ht="79.5" customHeight="1" outlineLevel="1" x14ac:dyDescent="0.25">
      <c r="A20" s="131" t="s">
        <v>1025</v>
      </c>
      <c r="B20" s="130" t="s">
        <v>1026</v>
      </c>
      <c r="C20" s="129" t="s">
        <v>1027</v>
      </c>
    </row>
    <row r="21" spans="1:3" ht="30" customHeight="1" x14ac:dyDescent="0.25">
      <c r="A21" s="127" t="s">
        <v>1028</v>
      </c>
      <c r="B21" s="68" t="s">
        <v>1029</v>
      </c>
      <c r="C21" s="128" t="s">
        <v>1030</v>
      </c>
    </row>
    <row r="22" spans="1:3" ht="15.75" hidden="1" outlineLevel="1" x14ac:dyDescent="0.25">
      <c r="A22" s="132" t="s">
        <v>1031</v>
      </c>
      <c r="B22" s="133"/>
      <c r="C22" s="67"/>
    </row>
    <row r="23" spans="1:3" hidden="1" outlineLevel="1" x14ac:dyDescent="0.25">
      <c r="A23" s="132" t="s">
        <v>1032</v>
      </c>
      <c r="B23" s="134"/>
      <c r="C23" s="123"/>
    </row>
    <row r="24" spans="1:3" ht="18.75" collapsed="1" x14ac:dyDescent="0.25">
      <c r="A24" s="125"/>
      <c r="B24" s="125" t="s">
        <v>1033</v>
      </c>
      <c r="C24" s="126" t="s">
        <v>1034</v>
      </c>
    </row>
    <row r="25" spans="1:3" ht="15.75" x14ac:dyDescent="0.25">
      <c r="A25" s="131" t="s">
        <v>1035</v>
      </c>
      <c r="B25" s="130" t="s">
        <v>1036</v>
      </c>
      <c r="C25" s="135" t="s">
        <v>67</v>
      </c>
    </row>
    <row r="26" spans="1:3" ht="31.5" x14ac:dyDescent="0.25">
      <c r="A26" s="131" t="s">
        <v>1037</v>
      </c>
      <c r="B26" s="130" t="s">
        <v>1038</v>
      </c>
      <c r="C26" s="136" t="s">
        <v>115</v>
      </c>
    </row>
    <row r="27" spans="1:3" ht="15.75" x14ac:dyDescent="0.25">
      <c r="A27" s="131" t="s">
        <v>1039</v>
      </c>
      <c r="B27" s="130" t="s">
        <v>1040</v>
      </c>
      <c r="C27" s="136" t="s">
        <v>353</v>
      </c>
    </row>
    <row r="28" spans="1:3" ht="15.75" hidden="1" outlineLevel="1" x14ac:dyDescent="0.25">
      <c r="A28" s="132" t="s">
        <v>1035</v>
      </c>
      <c r="B28" s="137"/>
      <c r="C28" s="67"/>
    </row>
    <row r="29" spans="1:3" hidden="1" outlineLevel="1" x14ac:dyDescent="0.25">
      <c r="A29" s="132" t="s">
        <v>1041</v>
      </c>
      <c r="B29" s="138"/>
      <c r="C29" s="123"/>
    </row>
    <row r="30" spans="1:3" hidden="1" outlineLevel="1" x14ac:dyDescent="0.25">
      <c r="A30" s="132" t="s">
        <v>1042</v>
      </c>
      <c r="B30" s="139"/>
      <c r="C30" s="123"/>
    </row>
    <row r="31" spans="1:3" ht="37.5" collapsed="1" x14ac:dyDescent="0.25">
      <c r="A31" s="125"/>
      <c r="B31" s="125" t="s">
        <v>1043</v>
      </c>
      <c r="C31" s="126"/>
    </row>
    <row r="32" spans="1:3" ht="238.5" customHeight="1" x14ac:dyDescent="0.25">
      <c r="A32" s="127" t="s">
        <v>1044</v>
      </c>
      <c r="B32" s="68" t="s">
        <v>1045</v>
      </c>
      <c r="C32" s="128" t="s">
        <v>1046</v>
      </c>
    </row>
    <row r="33" spans="1:3" ht="240.75" customHeight="1" x14ac:dyDescent="0.25">
      <c r="A33" s="140" t="s">
        <v>1047</v>
      </c>
      <c r="B33" s="68" t="s">
        <v>1048</v>
      </c>
      <c r="C33" s="141" t="s">
        <v>1049</v>
      </c>
    </row>
    <row r="34" spans="1:3" x14ac:dyDescent="0.25">
      <c r="A34" s="132" t="s">
        <v>1050</v>
      </c>
      <c r="B34" s="138"/>
    </row>
    <row r="35" spans="1:3" x14ac:dyDescent="0.25">
      <c r="A35" s="132" t="s">
        <v>1051</v>
      </c>
      <c r="B35" s="138"/>
    </row>
    <row r="36" spans="1:3" x14ac:dyDescent="0.25">
      <c r="A36" s="132" t="s">
        <v>1052</v>
      </c>
      <c r="B36" s="138"/>
    </row>
    <row r="37" spans="1:3" x14ac:dyDescent="0.25">
      <c r="A37" s="132" t="s">
        <v>1053</v>
      </c>
      <c r="B37" s="138"/>
    </row>
    <row r="38" spans="1:3" x14ac:dyDescent="0.25">
      <c r="B38" s="138"/>
    </row>
    <row r="39" spans="1:3" x14ac:dyDescent="0.25">
      <c r="B39" s="138"/>
    </row>
    <row r="40" spans="1:3" x14ac:dyDescent="0.25">
      <c r="B40" s="138"/>
    </row>
    <row r="41" spans="1:3" x14ac:dyDescent="0.25">
      <c r="B41" s="138"/>
    </row>
    <row r="42" spans="1:3" x14ac:dyDescent="0.25">
      <c r="B42" s="138"/>
    </row>
    <row r="43" spans="1:3" x14ac:dyDescent="0.25">
      <c r="B43" s="138"/>
    </row>
    <row r="44" spans="1:3" x14ac:dyDescent="0.25">
      <c r="B44" s="138"/>
    </row>
    <row r="45" spans="1:3" x14ac:dyDescent="0.25">
      <c r="B45" s="138"/>
    </row>
    <row r="46" spans="1:3" x14ac:dyDescent="0.25">
      <c r="B46" s="138"/>
    </row>
    <row r="47" spans="1:3" x14ac:dyDescent="0.25">
      <c r="B47" s="138"/>
    </row>
    <row r="48" spans="1:3" x14ac:dyDescent="0.25">
      <c r="B48" s="138"/>
    </row>
    <row r="49" spans="2:2" x14ac:dyDescent="0.25">
      <c r="B49" s="138"/>
    </row>
    <row r="50" spans="2:2" x14ac:dyDescent="0.25">
      <c r="B50" s="138"/>
    </row>
    <row r="51" spans="2:2" x14ac:dyDescent="0.25">
      <c r="B51" s="138"/>
    </row>
    <row r="52" spans="2:2" x14ac:dyDescent="0.25">
      <c r="B52" s="138"/>
    </row>
    <row r="53" spans="2:2" x14ac:dyDescent="0.25">
      <c r="B53" s="138"/>
    </row>
    <row r="54" spans="2:2" x14ac:dyDescent="0.25">
      <c r="B54" s="138"/>
    </row>
    <row r="55" spans="2:2" x14ac:dyDescent="0.25">
      <c r="B55" s="138"/>
    </row>
    <row r="56" spans="2:2" x14ac:dyDescent="0.25">
      <c r="B56" s="138"/>
    </row>
    <row r="57" spans="2:2" x14ac:dyDescent="0.25">
      <c r="B57" s="138"/>
    </row>
    <row r="58" spans="2:2" x14ac:dyDescent="0.25">
      <c r="B58" s="138"/>
    </row>
    <row r="59" spans="2:2" x14ac:dyDescent="0.25">
      <c r="B59" s="138"/>
    </row>
    <row r="60" spans="2:2" x14ac:dyDescent="0.25">
      <c r="B60" s="138"/>
    </row>
    <row r="61" spans="2:2" x14ac:dyDescent="0.25">
      <c r="B61" s="138"/>
    </row>
    <row r="62" spans="2:2" x14ac:dyDescent="0.25">
      <c r="B62" s="138"/>
    </row>
    <row r="63" spans="2:2" x14ac:dyDescent="0.25">
      <c r="B63" s="142"/>
    </row>
    <row r="64" spans="2:2" x14ac:dyDescent="0.25">
      <c r="B64" s="138"/>
    </row>
    <row r="65" spans="2:2" x14ac:dyDescent="0.25">
      <c r="B65" s="142"/>
    </row>
    <row r="66" spans="2:2" x14ac:dyDescent="0.25">
      <c r="B66" s="142"/>
    </row>
    <row r="67" spans="2:2" x14ac:dyDescent="0.25">
      <c r="B67" s="142"/>
    </row>
    <row r="68" spans="2:2" x14ac:dyDescent="0.25">
      <c r="B68" s="142"/>
    </row>
    <row r="69" spans="2:2" x14ac:dyDescent="0.25">
      <c r="B69" s="138"/>
    </row>
    <row r="70" spans="2:2" x14ac:dyDescent="0.25">
      <c r="B70" s="138"/>
    </row>
    <row r="71" spans="2:2" x14ac:dyDescent="0.25">
      <c r="B71" s="138"/>
    </row>
    <row r="72" spans="2:2" x14ac:dyDescent="0.25">
      <c r="B72" s="138"/>
    </row>
    <row r="73" spans="2:2" x14ac:dyDescent="0.25">
      <c r="B73" s="138"/>
    </row>
    <row r="74" spans="2:2" x14ac:dyDescent="0.25">
      <c r="B74" s="138"/>
    </row>
    <row r="75" spans="2:2" x14ac:dyDescent="0.25">
      <c r="B75" s="138"/>
    </row>
    <row r="76" spans="2:2" x14ac:dyDescent="0.25">
      <c r="B76" s="138"/>
    </row>
    <row r="77" spans="2:2" x14ac:dyDescent="0.25">
      <c r="B77" s="138"/>
    </row>
    <row r="78" spans="2:2" x14ac:dyDescent="0.25">
      <c r="B78" s="138"/>
    </row>
    <row r="79" spans="2:2" x14ac:dyDescent="0.25">
      <c r="B79" s="138"/>
    </row>
    <row r="80" spans="2:2" x14ac:dyDescent="0.25">
      <c r="B80" s="138"/>
    </row>
    <row r="81" spans="2:2" x14ac:dyDescent="0.25">
      <c r="B81" s="138"/>
    </row>
    <row r="82" spans="2:2" x14ac:dyDescent="0.25">
      <c r="B82" s="138"/>
    </row>
    <row r="83" spans="2:2" x14ac:dyDescent="0.25">
      <c r="B83" s="119"/>
    </row>
    <row r="84" spans="2:2" x14ac:dyDescent="0.25">
      <c r="B84" s="119"/>
    </row>
    <row r="85" spans="2:2" x14ac:dyDescent="0.25">
      <c r="B85" s="119"/>
    </row>
    <row r="86" spans="2:2" x14ac:dyDescent="0.25">
      <c r="B86" s="119"/>
    </row>
    <row r="87" spans="2:2" x14ac:dyDescent="0.25">
      <c r="B87" s="119"/>
    </row>
    <row r="88" spans="2:2" x14ac:dyDescent="0.25">
      <c r="B88" s="119"/>
    </row>
    <row r="89" spans="2:2" x14ac:dyDescent="0.25">
      <c r="B89" s="119"/>
    </row>
    <row r="90" spans="2:2" x14ac:dyDescent="0.25">
      <c r="B90" s="119"/>
    </row>
    <row r="91" spans="2:2" x14ac:dyDescent="0.25">
      <c r="B91" s="119"/>
    </row>
    <row r="92" spans="2:2" x14ac:dyDescent="0.25">
      <c r="B92" s="119"/>
    </row>
    <row r="93" spans="2:2" x14ac:dyDescent="0.25">
      <c r="B93" s="138"/>
    </row>
    <row r="94" spans="2:2" x14ac:dyDescent="0.25">
      <c r="B94" s="138"/>
    </row>
    <row r="95" spans="2:2" x14ac:dyDescent="0.25">
      <c r="B95" s="138"/>
    </row>
    <row r="96" spans="2:2" x14ac:dyDescent="0.25">
      <c r="B96" s="138"/>
    </row>
    <row r="97" spans="2:2" x14ac:dyDescent="0.25">
      <c r="B97" s="138"/>
    </row>
    <row r="98" spans="2:2" x14ac:dyDescent="0.25">
      <c r="B98" s="138"/>
    </row>
    <row r="99" spans="2:2" x14ac:dyDescent="0.25">
      <c r="B99" s="138"/>
    </row>
    <row r="100" spans="2:2" x14ac:dyDescent="0.25">
      <c r="B100" s="138"/>
    </row>
    <row r="101" spans="2:2" x14ac:dyDescent="0.25">
      <c r="B101" s="143"/>
    </row>
    <row r="102" spans="2:2" x14ac:dyDescent="0.25">
      <c r="B102" s="138"/>
    </row>
    <row r="103" spans="2:2" x14ac:dyDescent="0.25">
      <c r="B103" s="138"/>
    </row>
    <row r="104" spans="2:2" x14ac:dyDescent="0.25">
      <c r="B104" s="138"/>
    </row>
    <row r="105" spans="2:2" x14ac:dyDescent="0.25">
      <c r="B105" s="138"/>
    </row>
    <row r="106" spans="2:2" x14ac:dyDescent="0.25">
      <c r="B106" s="138"/>
    </row>
    <row r="107" spans="2:2" x14ac:dyDescent="0.25">
      <c r="B107" s="138"/>
    </row>
    <row r="108" spans="2:2" x14ac:dyDescent="0.25">
      <c r="B108" s="138"/>
    </row>
    <row r="109" spans="2:2" x14ac:dyDescent="0.25">
      <c r="B109" s="138"/>
    </row>
    <row r="110" spans="2:2" x14ac:dyDescent="0.25">
      <c r="B110" s="138"/>
    </row>
    <row r="111" spans="2:2" x14ac:dyDescent="0.25">
      <c r="B111" s="138"/>
    </row>
    <row r="112" spans="2:2" x14ac:dyDescent="0.25">
      <c r="B112" s="138"/>
    </row>
    <row r="113" spans="2:2" x14ac:dyDescent="0.25">
      <c r="B113" s="138"/>
    </row>
    <row r="114" spans="2:2" x14ac:dyDescent="0.25">
      <c r="B114" s="138"/>
    </row>
    <row r="115" spans="2:2" x14ac:dyDescent="0.25">
      <c r="B115" s="138"/>
    </row>
    <row r="116" spans="2:2" x14ac:dyDescent="0.25">
      <c r="B116" s="138"/>
    </row>
    <row r="117" spans="2:2" x14ac:dyDescent="0.25">
      <c r="B117" s="138"/>
    </row>
    <row r="118" spans="2:2" x14ac:dyDescent="0.25">
      <c r="B118" s="138"/>
    </row>
    <row r="120" spans="2:2" x14ac:dyDescent="0.25">
      <c r="B120" s="138"/>
    </row>
    <row r="121" spans="2:2" x14ac:dyDescent="0.25">
      <c r="B121" s="138"/>
    </row>
    <row r="122" spans="2:2" x14ac:dyDescent="0.25">
      <c r="B122" s="138"/>
    </row>
    <row r="127" spans="2:2" x14ac:dyDescent="0.25">
      <c r="B127" s="144"/>
    </row>
    <row r="128" spans="2:2" x14ac:dyDescent="0.25">
      <c r="B128" s="145"/>
    </row>
    <row r="134" spans="2:2" x14ac:dyDescent="0.25">
      <c r="B134" s="139"/>
    </row>
    <row r="135" spans="2:2" x14ac:dyDescent="0.25">
      <c r="B135" s="138"/>
    </row>
    <row r="137" spans="2:2" x14ac:dyDescent="0.25">
      <c r="B137" s="138"/>
    </row>
    <row r="138" spans="2:2" x14ac:dyDescent="0.25">
      <c r="B138" s="138"/>
    </row>
    <row r="139" spans="2:2" x14ac:dyDescent="0.25">
      <c r="B139" s="138"/>
    </row>
    <row r="140" spans="2:2" x14ac:dyDescent="0.25">
      <c r="B140" s="138"/>
    </row>
    <row r="141" spans="2:2" x14ac:dyDescent="0.25">
      <c r="B141" s="138"/>
    </row>
    <row r="142" spans="2:2" x14ac:dyDescent="0.25">
      <c r="B142" s="138"/>
    </row>
    <row r="143" spans="2:2" x14ac:dyDescent="0.25">
      <c r="B143" s="138"/>
    </row>
    <row r="144" spans="2:2" x14ac:dyDescent="0.25">
      <c r="B144" s="138"/>
    </row>
    <row r="145" spans="2:2" x14ac:dyDescent="0.25">
      <c r="B145" s="138"/>
    </row>
    <row r="146" spans="2:2" x14ac:dyDescent="0.25">
      <c r="B146" s="138"/>
    </row>
    <row r="147" spans="2:2" x14ac:dyDescent="0.25">
      <c r="B147" s="138"/>
    </row>
    <row r="148" spans="2:2" x14ac:dyDescent="0.25">
      <c r="B148" s="138"/>
    </row>
    <row r="245" spans="2:2" x14ac:dyDescent="0.25">
      <c r="B245" s="146"/>
    </row>
    <row r="246" spans="2:2" x14ac:dyDescent="0.25">
      <c r="B246" s="138"/>
    </row>
    <row r="247" spans="2:2" x14ac:dyDescent="0.25">
      <c r="B247" s="138"/>
    </row>
    <row r="250" spans="2:2" x14ac:dyDescent="0.25">
      <c r="B250" s="138"/>
    </row>
    <row r="266" spans="2:2" x14ac:dyDescent="0.25">
      <c r="B266" s="146"/>
    </row>
    <row r="296" spans="2:2" x14ac:dyDescent="0.25">
      <c r="B296" s="144"/>
    </row>
    <row r="297" spans="2:2" x14ac:dyDescent="0.25">
      <c r="B297" s="138"/>
    </row>
    <row r="299" spans="2:2" x14ac:dyDescent="0.25">
      <c r="B299" s="138"/>
    </row>
    <row r="300" spans="2:2" x14ac:dyDescent="0.25">
      <c r="B300" s="138"/>
    </row>
    <row r="301" spans="2:2" x14ac:dyDescent="0.25">
      <c r="B301" s="138"/>
    </row>
    <row r="302" spans="2:2" x14ac:dyDescent="0.25">
      <c r="B302" s="138"/>
    </row>
    <row r="303" spans="2:2" x14ac:dyDescent="0.25">
      <c r="B303" s="138"/>
    </row>
    <row r="304" spans="2:2" x14ac:dyDescent="0.25">
      <c r="B304" s="138"/>
    </row>
    <row r="305" spans="2:2" x14ac:dyDescent="0.25">
      <c r="B305" s="138"/>
    </row>
    <row r="306" spans="2:2" x14ac:dyDescent="0.25">
      <c r="B306" s="138"/>
    </row>
    <row r="307" spans="2:2" x14ac:dyDescent="0.25">
      <c r="B307" s="138"/>
    </row>
    <row r="308" spans="2:2" x14ac:dyDescent="0.25">
      <c r="B308" s="138"/>
    </row>
    <row r="309" spans="2:2" x14ac:dyDescent="0.25">
      <c r="B309" s="138"/>
    </row>
    <row r="310" spans="2:2" x14ac:dyDescent="0.25">
      <c r="B310" s="138"/>
    </row>
    <row r="322" spans="2:2" x14ac:dyDescent="0.25">
      <c r="B322" s="138"/>
    </row>
    <row r="323" spans="2:2" x14ac:dyDescent="0.25">
      <c r="B323" s="138"/>
    </row>
    <row r="324" spans="2:2" x14ac:dyDescent="0.25">
      <c r="B324" s="138"/>
    </row>
    <row r="325" spans="2:2" x14ac:dyDescent="0.25">
      <c r="B325" s="138"/>
    </row>
    <row r="326" spans="2:2" x14ac:dyDescent="0.25">
      <c r="B326" s="138"/>
    </row>
    <row r="327" spans="2:2" x14ac:dyDescent="0.25">
      <c r="B327" s="138"/>
    </row>
    <row r="328" spans="2:2" x14ac:dyDescent="0.25">
      <c r="B328" s="138"/>
    </row>
    <row r="329" spans="2:2" x14ac:dyDescent="0.25">
      <c r="B329" s="138"/>
    </row>
    <row r="330" spans="2:2" x14ac:dyDescent="0.25">
      <c r="B330" s="138"/>
    </row>
    <row r="332" spans="2:2" x14ac:dyDescent="0.25">
      <c r="B332" s="138"/>
    </row>
    <row r="333" spans="2:2" x14ac:dyDescent="0.25">
      <c r="B333" s="138"/>
    </row>
    <row r="334" spans="2:2" x14ac:dyDescent="0.25">
      <c r="B334" s="138"/>
    </row>
    <row r="335" spans="2:2" x14ac:dyDescent="0.25">
      <c r="B335" s="138"/>
    </row>
    <row r="336" spans="2:2" x14ac:dyDescent="0.25">
      <c r="B336" s="138"/>
    </row>
    <row r="338" spans="2:2" x14ac:dyDescent="0.25">
      <c r="B338" s="138"/>
    </row>
    <row r="341" spans="2:2" x14ac:dyDescent="0.25">
      <c r="B341" s="138"/>
    </row>
    <row r="344" spans="2:2" x14ac:dyDescent="0.25">
      <c r="B344" s="138"/>
    </row>
    <row r="345" spans="2:2" x14ac:dyDescent="0.25">
      <c r="B345" s="138"/>
    </row>
    <row r="346" spans="2:2" x14ac:dyDescent="0.25">
      <c r="B346" s="138"/>
    </row>
    <row r="347" spans="2:2" x14ac:dyDescent="0.25">
      <c r="B347" s="138"/>
    </row>
    <row r="348" spans="2:2" x14ac:dyDescent="0.25">
      <c r="B348" s="138"/>
    </row>
    <row r="349" spans="2:2" x14ac:dyDescent="0.25">
      <c r="B349" s="138"/>
    </row>
    <row r="350" spans="2:2" x14ac:dyDescent="0.25">
      <c r="B350" s="138"/>
    </row>
    <row r="351" spans="2:2" x14ac:dyDescent="0.25">
      <c r="B351" s="138"/>
    </row>
    <row r="352" spans="2:2" x14ac:dyDescent="0.25">
      <c r="B352" s="138"/>
    </row>
    <row r="353" spans="2:2" x14ac:dyDescent="0.25">
      <c r="B353" s="138"/>
    </row>
    <row r="354" spans="2:2" x14ac:dyDescent="0.25">
      <c r="B354" s="138"/>
    </row>
    <row r="355" spans="2:2" x14ac:dyDescent="0.25">
      <c r="B355" s="138"/>
    </row>
    <row r="356" spans="2:2" x14ac:dyDescent="0.25">
      <c r="B356" s="138"/>
    </row>
    <row r="357" spans="2:2" x14ac:dyDescent="0.25">
      <c r="B357" s="138"/>
    </row>
    <row r="358" spans="2:2" x14ac:dyDescent="0.25">
      <c r="B358" s="138"/>
    </row>
    <row r="359" spans="2:2" x14ac:dyDescent="0.25">
      <c r="B359" s="138"/>
    </row>
    <row r="360" spans="2:2" x14ac:dyDescent="0.25">
      <c r="B360" s="138"/>
    </row>
    <row r="361" spans="2:2" x14ac:dyDescent="0.25">
      <c r="B361" s="138"/>
    </row>
    <row r="362" spans="2:2" x14ac:dyDescent="0.25">
      <c r="B362" s="138"/>
    </row>
    <row r="366" spans="2:2" x14ac:dyDescent="0.25">
      <c r="B366" s="144"/>
    </row>
    <row r="383" spans="2:2" x14ac:dyDescent="0.25">
      <c r="B383" s="147"/>
    </row>
  </sheetData>
  <pageMargins left="0.45" right="0.45" top="0.7" bottom="0.7" header="0.3" footer="0.3"/>
  <pageSetup scale="70"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2" manualBreakCount="2">
    <brk id="14" max="2" man="1"/>
    <brk id="27" max="2"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view="pageBreakPreview" zoomScale="60" zoomScaleNormal="80" workbookViewId="0">
      <selection activeCell="L50" sqref="L50"/>
    </sheetView>
  </sheetViews>
  <sheetFormatPr defaultColWidth="9.140625" defaultRowHeight="15" x14ac:dyDescent="0.25"/>
  <cols>
    <col min="1" max="1" width="242" style="3" customWidth="1"/>
    <col min="2" max="16384" width="9.140625" style="3"/>
  </cols>
  <sheetData>
    <row r="1" spans="1:1" ht="31.5" x14ac:dyDescent="0.25">
      <c r="A1" s="118" t="s">
        <v>1054</v>
      </c>
    </row>
    <row r="3" spans="1:1" x14ac:dyDescent="0.25">
      <c r="A3" s="148"/>
    </row>
    <row r="4" spans="1:1" ht="34.5" x14ac:dyDescent="0.25">
      <c r="A4" s="149" t="s">
        <v>1055</v>
      </c>
    </row>
    <row r="5" spans="1:1" ht="34.5" x14ac:dyDescent="0.25">
      <c r="A5" s="149" t="s">
        <v>1056</v>
      </c>
    </row>
    <row r="6" spans="1:1" ht="34.5" x14ac:dyDescent="0.25">
      <c r="A6" s="149" t="s">
        <v>1057</v>
      </c>
    </row>
    <row r="7" spans="1:1" ht="17.25" x14ac:dyDescent="0.25">
      <c r="A7" s="149"/>
    </row>
    <row r="8" spans="1:1" ht="18.75" x14ac:dyDescent="0.25">
      <c r="A8" s="150" t="s">
        <v>1058</v>
      </c>
    </row>
    <row r="9" spans="1:1" s="152" customFormat="1" ht="34.5" x14ac:dyDescent="0.3">
      <c r="A9" s="151" t="s">
        <v>1059</v>
      </c>
    </row>
    <row r="10" spans="1:1" ht="69" x14ac:dyDescent="0.25">
      <c r="A10" s="153" t="s">
        <v>1060</v>
      </c>
    </row>
    <row r="11" spans="1:1" ht="34.5" x14ac:dyDescent="0.25">
      <c r="A11" s="153" t="s">
        <v>1061</v>
      </c>
    </row>
    <row r="12" spans="1:1" ht="17.25" x14ac:dyDescent="0.25">
      <c r="A12" s="153" t="s">
        <v>1062</v>
      </c>
    </row>
    <row r="13" spans="1:1" ht="17.25" x14ac:dyDescent="0.25">
      <c r="A13" s="153" t="s">
        <v>1063</v>
      </c>
    </row>
    <row r="14" spans="1:1" ht="34.5" x14ac:dyDescent="0.25">
      <c r="A14" s="153" t="s">
        <v>1064</v>
      </c>
    </row>
    <row r="15" spans="1:1" ht="17.25" x14ac:dyDescent="0.25">
      <c r="A15" s="153"/>
    </row>
    <row r="16" spans="1:1" ht="18.75" x14ac:dyDescent="0.25">
      <c r="A16" s="150" t="s">
        <v>1065</v>
      </c>
    </row>
    <row r="17" spans="1:1" ht="17.25" x14ac:dyDescent="0.25">
      <c r="A17" s="154" t="s">
        <v>1066</v>
      </c>
    </row>
    <row r="18" spans="1:1" ht="34.5" x14ac:dyDescent="0.25">
      <c r="A18" s="155" t="s">
        <v>1067</v>
      </c>
    </row>
    <row r="19" spans="1:1" ht="34.5" x14ac:dyDescent="0.25">
      <c r="A19" s="155" t="s">
        <v>1068</v>
      </c>
    </row>
    <row r="20" spans="1:1" ht="51.75" x14ac:dyDescent="0.25">
      <c r="A20" s="155" t="s">
        <v>1069</v>
      </c>
    </row>
    <row r="21" spans="1:1" ht="86.25" x14ac:dyDescent="0.25">
      <c r="A21" s="155" t="s">
        <v>1070</v>
      </c>
    </row>
    <row r="22" spans="1:1" ht="51.75" x14ac:dyDescent="0.25">
      <c r="A22" s="155" t="s">
        <v>1071</v>
      </c>
    </row>
    <row r="23" spans="1:1" ht="34.5" x14ac:dyDescent="0.25">
      <c r="A23" s="155" t="s">
        <v>1072</v>
      </c>
    </row>
    <row r="24" spans="1:1" ht="17.25" x14ac:dyDescent="0.25">
      <c r="A24" s="155" t="s">
        <v>1073</v>
      </c>
    </row>
    <row r="25" spans="1:1" ht="17.25" x14ac:dyDescent="0.25">
      <c r="A25" s="154" t="s">
        <v>1074</v>
      </c>
    </row>
    <row r="26" spans="1:1" ht="51.75" x14ac:dyDescent="0.3">
      <c r="A26" s="156" t="s">
        <v>1075</v>
      </c>
    </row>
    <row r="27" spans="1:1" ht="17.25" x14ac:dyDescent="0.3">
      <c r="A27" s="156" t="s">
        <v>1076</v>
      </c>
    </row>
    <row r="28" spans="1:1" ht="17.25" x14ac:dyDescent="0.25">
      <c r="A28" s="154" t="s">
        <v>1077</v>
      </c>
    </row>
    <row r="29" spans="1:1" ht="34.5" x14ac:dyDescent="0.25">
      <c r="A29" s="155" t="s">
        <v>1078</v>
      </c>
    </row>
    <row r="30" spans="1:1" ht="34.5" x14ac:dyDescent="0.25">
      <c r="A30" s="155" t="s">
        <v>1079</v>
      </c>
    </row>
    <row r="31" spans="1:1" ht="34.5" x14ac:dyDescent="0.25">
      <c r="A31" s="155" t="s">
        <v>1080</v>
      </c>
    </row>
    <row r="32" spans="1:1" ht="34.5" x14ac:dyDescent="0.25">
      <c r="A32" s="155" t="s">
        <v>1081</v>
      </c>
    </row>
    <row r="33" spans="1:1" ht="17.25" x14ac:dyDescent="0.25">
      <c r="A33" s="155"/>
    </row>
    <row r="34" spans="1:1" ht="18.75" x14ac:dyDescent="0.25">
      <c r="A34" s="150" t="s">
        <v>1082</v>
      </c>
    </row>
    <row r="35" spans="1:1" ht="17.25" x14ac:dyDescent="0.25">
      <c r="A35" s="154" t="s">
        <v>1083</v>
      </c>
    </row>
    <row r="36" spans="1:1" ht="34.5" x14ac:dyDescent="0.25">
      <c r="A36" s="155" t="s">
        <v>1084</v>
      </c>
    </row>
    <row r="37" spans="1:1" ht="34.5" x14ac:dyDescent="0.25">
      <c r="A37" s="155" t="s">
        <v>1085</v>
      </c>
    </row>
    <row r="38" spans="1:1" ht="34.5" x14ac:dyDescent="0.25">
      <c r="A38" s="155" t="s">
        <v>1086</v>
      </c>
    </row>
    <row r="39" spans="1:1" ht="17.25" x14ac:dyDescent="0.25">
      <c r="A39" s="155" t="s">
        <v>1087</v>
      </c>
    </row>
    <row r="40" spans="1:1" ht="34.5" x14ac:dyDescent="0.25">
      <c r="A40" s="155" t="s">
        <v>1088</v>
      </c>
    </row>
    <row r="41" spans="1:1" ht="17.25" x14ac:dyDescent="0.25">
      <c r="A41" s="154" t="s">
        <v>1089</v>
      </c>
    </row>
    <row r="42" spans="1:1" ht="17.25" x14ac:dyDescent="0.25">
      <c r="A42" s="155" t="s">
        <v>1090</v>
      </c>
    </row>
    <row r="43" spans="1:1" ht="17.25" x14ac:dyDescent="0.3">
      <c r="A43" s="156" t="s">
        <v>1091</v>
      </c>
    </row>
    <row r="44" spans="1:1" ht="17.25" x14ac:dyDescent="0.25">
      <c r="A44" s="154" t="s">
        <v>1092</v>
      </c>
    </row>
    <row r="45" spans="1:1" ht="34.5" x14ac:dyDescent="0.3">
      <c r="A45" s="156" t="s">
        <v>1093</v>
      </c>
    </row>
    <row r="46" spans="1:1" ht="34.5" x14ac:dyDescent="0.25">
      <c r="A46" s="155" t="s">
        <v>1094</v>
      </c>
    </row>
    <row r="47" spans="1:1" ht="34.5" x14ac:dyDescent="0.25">
      <c r="A47" s="155" t="s">
        <v>1095</v>
      </c>
    </row>
    <row r="48" spans="1:1" ht="17.25" x14ac:dyDescent="0.25">
      <c r="A48" s="155" t="s">
        <v>1096</v>
      </c>
    </row>
    <row r="49" spans="1:1" ht="17.25" x14ac:dyDescent="0.3">
      <c r="A49" s="156" t="s">
        <v>1097</v>
      </c>
    </row>
    <row r="50" spans="1:1" ht="17.25" x14ac:dyDescent="0.25">
      <c r="A50" s="154" t="s">
        <v>1098</v>
      </c>
    </row>
    <row r="51" spans="1:1" ht="34.5" x14ac:dyDescent="0.3">
      <c r="A51" s="156" t="s">
        <v>1099</v>
      </c>
    </row>
    <row r="52" spans="1:1" ht="17.25" x14ac:dyDescent="0.25">
      <c r="A52" s="155" t="s">
        <v>1100</v>
      </c>
    </row>
    <row r="53" spans="1:1" ht="34.5" x14ac:dyDescent="0.3">
      <c r="A53" s="156" t="s">
        <v>1101</v>
      </c>
    </row>
    <row r="54" spans="1:1" ht="17.25" x14ac:dyDescent="0.25">
      <c r="A54" s="154" t="s">
        <v>1102</v>
      </c>
    </row>
    <row r="55" spans="1:1" ht="17.25" x14ac:dyDescent="0.3">
      <c r="A55" s="156" t="s">
        <v>1103</v>
      </c>
    </row>
    <row r="56" spans="1:1" ht="34.5" x14ac:dyDescent="0.25">
      <c r="A56" s="155" t="s">
        <v>1104</v>
      </c>
    </row>
    <row r="57" spans="1:1" ht="17.25" x14ac:dyDescent="0.25">
      <c r="A57" s="155" t="s">
        <v>1105</v>
      </c>
    </row>
    <row r="58" spans="1:1" ht="17.25" x14ac:dyDescent="0.25">
      <c r="A58" s="155" t="s">
        <v>1106</v>
      </c>
    </row>
    <row r="59" spans="1:1" ht="17.25" x14ac:dyDescent="0.25">
      <c r="A59" s="154" t="s">
        <v>1107</v>
      </c>
    </row>
    <row r="60" spans="1:1" ht="34.5" x14ac:dyDescent="0.25">
      <c r="A60" s="155" t="s">
        <v>1108</v>
      </c>
    </row>
    <row r="61" spans="1:1" ht="17.25" x14ac:dyDescent="0.25">
      <c r="A61" s="157"/>
    </row>
    <row r="62" spans="1:1" ht="18.75" x14ac:dyDescent="0.25">
      <c r="A62" s="150" t="s">
        <v>1109</v>
      </c>
    </row>
    <row r="63" spans="1:1" ht="17.25" x14ac:dyDescent="0.25">
      <c r="A63" s="154" t="s">
        <v>1110</v>
      </c>
    </row>
    <row r="64" spans="1:1" ht="34.5" x14ac:dyDescent="0.25">
      <c r="A64" s="155" t="s">
        <v>1111</v>
      </c>
    </row>
    <row r="65" spans="1:1" ht="17.25" x14ac:dyDescent="0.25">
      <c r="A65" s="155" t="s">
        <v>1112</v>
      </c>
    </row>
    <row r="66" spans="1:1" ht="34.5" x14ac:dyDescent="0.25">
      <c r="A66" s="153" t="s">
        <v>1113</v>
      </c>
    </row>
    <row r="67" spans="1:1" ht="34.5" x14ac:dyDescent="0.25">
      <c r="A67" s="153" t="s">
        <v>1114</v>
      </c>
    </row>
    <row r="68" spans="1:1" ht="34.5" x14ac:dyDescent="0.25">
      <c r="A68" s="153" t="s">
        <v>1115</v>
      </c>
    </row>
    <row r="69" spans="1:1" ht="17.25" x14ac:dyDescent="0.25">
      <c r="A69" s="158" t="s">
        <v>1116</v>
      </c>
    </row>
    <row r="70" spans="1:1" ht="51.75" x14ac:dyDescent="0.25">
      <c r="A70" s="153" t="s">
        <v>1117</v>
      </c>
    </row>
    <row r="71" spans="1:1" ht="17.25" x14ac:dyDescent="0.25">
      <c r="A71" s="153" t="s">
        <v>1118</v>
      </c>
    </row>
    <row r="72" spans="1:1" ht="17.25" x14ac:dyDescent="0.25">
      <c r="A72" s="158" t="s">
        <v>1119</v>
      </c>
    </row>
    <row r="73" spans="1:1" ht="17.25" x14ac:dyDescent="0.25">
      <c r="A73" s="153" t="s">
        <v>1120</v>
      </c>
    </row>
    <row r="74" spans="1:1" ht="17.25" x14ac:dyDescent="0.25">
      <c r="A74" s="158" t="s">
        <v>1121</v>
      </c>
    </row>
    <row r="75" spans="1:1" ht="34.5" x14ac:dyDescent="0.25">
      <c r="A75" s="153" t="s">
        <v>1122</v>
      </c>
    </row>
    <row r="76" spans="1:1" ht="17.25" x14ac:dyDescent="0.25">
      <c r="A76" s="153" t="s">
        <v>1123</v>
      </c>
    </row>
    <row r="77" spans="1:1" ht="51.75" x14ac:dyDescent="0.25">
      <c r="A77" s="153" t="s">
        <v>1124</v>
      </c>
    </row>
    <row r="78" spans="1:1" ht="17.25" x14ac:dyDescent="0.25">
      <c r="A78" s="158" t="s">
        <v>1125</v>
      </c>
    </row>
    <row r="79" spans="1:1" ht="17.25" x14ac:dyDescent="0.3">
      <c r="A79" s="159" t="s">
        <v>1126</v>
      </c>
    </row>
    <row r="80" spans="1:1" ht="17.25" x14ac:dyDescent="0.25">
      <c r="A80" s="158" t="s">
        <v>1127</v>
      </c>
    </row>
    <row r="81" spans="1:1" ht="34.5" x14ac:dyDescent="0.25">
      <c r="A81" s="153" t="s">
        <v>1128</v>
      </c>
    </row>
    <row r="82" spans="1:1" ht="34.5" x14ac:dyDescent="0.25">
      <c r="A82" s="153" t="s">
        <v>1129</v>
      </c>
    </row>
    <row r="83" spans="1:1" ht="34.5" x14ac:dyDescent="0.25">
      <c r="A83" s="153" t="s">
        <v>1130</v>
      </c>
    </row>
    <row r="84" spans="1:1" ht="34.5" x14ac:dyDescent="0.25">
      <c r="A84" s="153" t="s">
        <v>1131</v>
      </c>
    </row>
    <row r="85" spans="1:1" ht="34.5" x14ac:dyDescent="0.25">
      <c r="A85" s="153" t="s">
        <v>1132</v>
      </c>
    </row>
    <row r="86" spans="1:1" ht="17.25" x14ac:dyDescent="0.25">
      <c r="A86" s="158" t="s">
        <v>1133</v>
      </c>
    </row>
    <row r="87" spans="1:1" ht="17.25" x14ac:dyDescent="0.25">
      <c r="A87" s="153" t="s">
        <v>1134</v>
      </c>
    </row>
    <row r="88" spans="1:1" ht="34.5" x14ac:dyDescent="0.25">
      <c r="A88" s="153" t="s">
        <v>1135</v>
      </c>
    </row>
    <row r="89" spans="1:1" ht="17.25" x14ac:dyDescent="0.25">
      <c r="A89" s="158" t="s">
        <v>1136</v>
      </c>
    </row>
    <row r="90" spans="1:1" ht="34.5" x14ac:dyDescent="0.25">
      <c r="A90" s="153" t="s">
        <v>1137</v>
      </c>
    </row>
    <row r="91" spans="1:1" ht="17.25" x14ac:dyDescent="0.25">
      <c r="A91" s="158" t="s">
        <v>1138</v>
      </c>
    </row>
    <row r="92" spans="1:1" ht="17.25" x14ac:dyDescent="0.3">
      <c r="A92" s="159" t="s">
        <v>1139</v>
      </c>
    </row>
    <row r="93" spans="1:1" ht="17.25" x14ac:dyDescent="0.25">
      <c r="A93" s="153" t="s">
        <v>1140</v>
      </c>
    </row>
    <row r="94" spans="1:1" ht="17.25" x14ac:dyDescent="0.25">
      <c r="A94" s="153"/>
    </row>
    <row r="95" spans="1:1" ht="18.75" x14ac:dyDescent="0.25">
      <c r="A95" s="150" t="s">
        <v>1141</v>
      </c>
    </row>
    <row r="96" spans="1:1" ht="34.5" x14ac:dyDescent="0.3">
      <c r="A96" s="159" t="s">
        <v>1142</v>
      </c>
    </row>
    <row r="97" spans="1:1" ht="17.25" x14ac:dyDescent="0.3">
      <c r="A97" s="159" t="s">
        <v>1143</v>
      </c>
    </row>
    <row r="98" spans="1:1" ht="17.25" x14ac:dyDescent="0.25">
      <c r="A98" s="158" t="s">
        <v>1144</v>
      </c>
    </row>
    <row r="99" spans="1:1" ht="17.25" x14ac:dyDescent="0.25">
      <c r="A99" s="149" t="s">
        <v>1145</v>
      </c>
    </row>
    <row r="100" spans="1:1" ht="17.25" x14ac:dyDescent="0.25">
      <c r="A100" s="153" t="s">
        <v>1146</v>
      </c>
    </row>
    <row r="101" spans="1:1" ht="17.25" x14ac:dyDescent="0.25">
      <c r="A101" s="153" t="s">
        <v>1147</v>
      </c>
    </row>
    <row r="102" spans="1:1" ht="17.25" x14ac:dyDescent="0.25">
      <c r="A102" s="153" t="s">
        <v>1148</v>
      </c>
    </row>
    <row r="103" spans="1:1" ht="17.25" x14ac:dyDescent="0.25">
      <c r="A103" s="153" t="s">
        <v>1149</v>
      </c>
    </row>
    <row r="104" spans="1:1" ht="34.5" x14ac:dyDescent="0.25">
      <c r="A104" s="153" t="s">
        <v>1150</v>
      </c>
    </row>
    <row r="105" spans="1:1" ht="17.25" x14ac:dyDescent="0.25">
      <c r="A105" s="149" t="s">
        <v>1151</v>
      </c>
    </row>
    <row r="106" spans="1:1" ht="17.25" x14ac:dyDescent="0.25">
      <c r="A106" s="153" t="s">
        <v>1152</v>
      </c>
    </row>
    <row r="107" spans="1:1" ht="17.25" x14ac:dyDescent="0.25">
      <c r="A107" s="153" t="s">
        <v>1153</v>
      </c>
    </row>
    <row r="108" spans="1:1" ht="17.25" x14ac:dyDescent="0.25">
      <c r="A108" s="153" t="s">
        <v>1154</v>
      </c>
    </row>
    <row r="109" spans="1:1" ht="17.25" x14ac:dyDescent="0.25">
      <c r="A109" s="153" t="s">
        <v>1155</v>
      </c>
    </row>
    <row r="110" spans="1:1" ht="17.25" x14ac:dyDescent="0.25">
      <c r="A110" s="153" t="s">
        <v>1156</v>
      </c>
    </row>
    <row r="111" spans="1:1" ht="17.25" x14ac:dyDescent="0.25">
      <c r="A111" s="153" t="s">
        <v>1157</v>
      </c>
    </row>
    <row r="112" spans="1:1" ht="17.25" x14ac:dyDescent="0.25">
      <c r="A112" s="158" t="s">
        <v>1158</v>
      </c>
    </row>
    <row r="113" spans="1:1" ht="17.25" x14ac:dyDescent="0.25">
      <c r="A113" s="153" t="s">
        <v>1159</v>
      </c>
    </row>
    <row r="114" spans="1:1" ht="17.25" x14ac:dyDescent="0.25">
      <c r="A114" s="149" t="s">
        <v>1160</v>
      </c>
    </row>
    <row r="115" spans="1:1" ht="17.25" x14ac:dyDescent="0.25">
      <c r="A115" s="153" t="s">
        <v>1161</v>
      </c>
    </row>
    <row r="116" spans="1:1" ht="17.25" x14ac:dyDescent="0.25">
      <c r="A116" s="153" t="s">
        <v>1162</v>
      </c>
    </row>
    <row r="117" spans="1:1" ht="17.25" x14ac:dyDescent="0.25">
      <c r="A117" s="149" t="s">
        <v>1163</v>
      </c>
    </row>
    <row r="118" spans="1:1" ht="17.25" x14ac:dyDescent="0.25">
      <c r="A118" s="153" t="s">
        <v>1164</v>
      </c>
    </row>
    <row r="119" spans="1:1" ht="17.25" x14ac:dyDescent="0.25">
      <c r="A119" s="153" t="s">
        <v>1165</v>
      </c>
    </row>
    <row r="120" spans="1:1" ht="17.25" x14ac:dyDescent="0.25">
      <c r="A120" s="153" t="s">
        <v>1166</v>
      </c>
    </row>
    <row r="121" spans="1:1" ht="17.25" x14ac:dyDescent="0.25">
      <c r="A121" s="158" t="s">
        <v>1167</v>
      </c>
    </row>
    <row r="122" spans="1:1" ht="17.25" x14ac:dyDescent="0.25">
      <c r="A122" s="149" t="s">
        <v>1168</v>
      </c>
    </row>
    <row r="123" spans="1:1" ht="17.25" x14ac:dyDescent="0.25">
      <c r="A123" s="149" t="s">
        <v>1169</v>
      </c>
    </row>
    <row r="124" spans="1:1" ht="17.25" x14ac:dyDescent="0.25">
      <c r="A124" s="153" t="s">
        <v>1170</v>
      </c>
    </row>
    <row r="125" spans="1:1" ht="17.25" x14ac:dyDescent="0.25">
      <c r="A125" s="153" t="s">
        <v>1171</v>
      </c>
    </row>
    <row r="126" spans="1:1" ht="17.25" x14ac:dyDescent="0.25">
      <c r="A126" s="153" t="s">
        <v>1172</v>
      </c>
    </row>
    <row r="127" spans="1:1" ht="17.25" x14ac:dyDescent="0.25">
      <c r="A127" s="153" t="s">
        <v>1173</v>
      </c>
    </row>
    <row r="128" spans="1:1" ht="17.25" x14ac:dyDescent="0.25">
      <c r="A128" s="153" t="s">
        <v>1174</v>
      </c>
    </row>
    <row r="129" spans="1:1" ht="17.25" x14ac:dyDescent="0.25">
      <c r="A129" s="158" t="s">
        <v>1175</v>
      </c>
    </row>
    <row r="130" spans="1:1" ht="34.5" x14ac:dyDescent="0.25">
      <c r="A130" s="153" t="s">
        <v>1176</v>
      </c>
    </row>
    <row r="131" spans="1:1" ht="69" x14ac:dyDescent="0.25">
      <c r="A131" s="153" t="s">
        <v>1177</v>
      </c>
    </row>
    <row r="132" spans="1:1" ht="34.5" x14ac:dyDescent="0.25">
      <c r="A132" s="153" t="s">
        <v>1178</v>
      </c>
    </row>
    <row r="133" spans="1:1" ht="17.25" x14ac:dyDescent="0.25">
      <c r="A133" s="158" t="s">
        <v>1179</v>
      </c>
    </row>
    <row r="134" spans="1:1" ht="34.5" x14ac:dyDescent="0.25">
      <c r="A134" s="149" t="s">
        <v>1180</v>
      </c>
    </row>
    <row r="135" spans="1:1" ht="17.25" x14ac:dyDescent="0.25">
      <c r="A135" s="149"/>
    </row>
    <row r="136" spans="1:1" ht="18.75" x14ac:dyDescent="0.25">
      <c r="A136" s="150" t="s">
        <v>1181</v>
      </c>
    </row>
    <row r="137" spans="1:1" ht="17.25" x14ac:dyDescent="0.25">
      <c r="A137" s="153" t="s">
        <v>1182</v>
      </c>
    </row>
    <row r="138" spans="1:1" ht="34.5" x14ac:dyDescent="0.25">
      <c r="A138" s="155" t="s">
        <v>1183</v>
      </c>
    </row>
    <row r="139" spans="1:1" ht="34.5" x14ac:dyDescent="0.25">
      <c r="A139" s="155" t="s">
        <v>1184</v>
      </c>
    </row>
    <row r="140" spans="1:1" ht="17.25" x14ac:dyDescent="0.25">
      <c r="A140" s="154" t="s">
        <v>1185</v>
      </c>
    </row>
    <row r="141" spans="1:1" ht="17.25" x14ac:dyDescent="0.25">
      <c r="A141" s="160" t="s">
        <v>1186</v>
      </c>
    </row>
    <row r="142" spans="1:1" ht="34.5" x14ac:dyDescent="0.3">
      <c r="A142" s="156" t="s">
        <v>1187</v>
      </c>
    </row>
    <row r="143" spans="1:1" ht="17.25" x14ac:dyDescent="0.25">
      <c r="A143" s="155" t="s">
        <v>1188</v>
      </c>
    </row>
    <row r="144" spans="1:1" ht="17.25" x14ac:dyDescent="0.25">
      <c r="A144" s="155" t="s">
        <v>1189</v>
      </c>
    </row>
    <row r="145" spans="1:1" ht="17.25" x14ac:dyDescent="0.25">
      <c r="A145" s="160" t="s">
        <v>1190</v>
      </c>
    </row>
    <row r="146" spans="1:1" ht="17.25" x14ac:dyDescent="0.25">
      <c r="A146" s="154" t="s">
        <v>1191</v>
      </c>
    </row>
    <row r="147" spans="1:1" ht="17.25" x14ac:dyDescent="0.25">
      <c r="A147" s="160" t="s">
        <v>1192</v>
      </c>
    </row>
    <row r="148" spans="1:1" ht="17.25" x14ac:dyDescent="0.25">
      <c r="A148" s="155" t="s">
        <v>1193</v>
      </c>
    </row>
    <row r="149" spans="1:1" ht="17.25" x14ac:dyDescent="0.25">
      <c r="A149" s="155" t="s">
        <v>1194</v>
      </c>
    </row>
    <row r="150" spans="1:1" ht="17.25" x14ac:dyDescent="0.25">
      <c r="A150" s="155" t="s">
        <v>1195</v>
      </c>
    </row>
    <row r="151" spans="1:1" ht="34.5" x14ac:dyDescent="0.25">
      <c r="A151" s="160" t="s">
        <v>1196</v>
      </c>
    </row>
    <row r="152" spans="1:1" ht="17.25" x14ac:dyDescent="0.25">
      <c r="A152" s="154" t="s">
        <v>1197</v>
      </c>
    </row>
    <row r="153" spans="1:1" ht="17.25" x14ac:dyDescent="0.25">
      <c r="A153" s="155" t="s">
        <v>1198</v>
      </c>
    </row>
    <row r="154" spans="1:1" ht="17.25" x14ac:dyDescent="0.25">
      <c r="A154" s="155" t="s">
        <v>1199</v>
      </c>
    </row>
    <row r="155" spans="1:1" ht="17.25" x14ac:dyDescent="0.25">
      <c r="A155" s="155" t="s">
        <v>1200</v>
      </c>
    </row>
    <row r="156" spans="1:1" ht="17.25" x14ac:dyDescent="0.25">
      <c r="A156" s="155" t="s">
        <v>1201</v>
      </c>
    </row>
    <row r="157" spans="1:1" ht="34.5" x14ac:dyDescent="0.25">
      <c r="A157" s="155" t="s">
        <v>1202</v>
      </c>
    </row>
    <row r="158" spans="1:1" ht="34.5" x14ac:dyDescent="0.25">
      <c r="A158" s="155" t="s">
        <v>1203</v>
      </c>
    </row>
    <row r="159" spans="1:1" ht="17.25" x14ac:dyDescent="0.25">
      <c r="A159" s="154" t="s">
        <v>1204</v>
      </c>
    </row>
    <row r="160" spans="1:1" ht="34.5" x14ac:dyDescent="0.25">
      <c r="A160" s="155" t="s">
        <v>1205</v>
      </c>
    </row>
    <row r="161" spans="1:1" ht="34.5" x14ac:dyDescent="0.25">
      <c r="A161" s="155" t="s">
        <v>1206</v>
      </c>
    </row>
    <row r="162" spans="1:1" ht="17.25" x14ac:dyDescent="0.25">
      <c r="A162" s="155" t="s">
        <v>1207</v>
      </c>
    </row>
    <row r="163" spans="1:1" ht="17.25" x14ac:dyDescent="0.25">
      <c r="A163" s="154" t="s">
        <v>1208</v>
      </c>
    </row>
    <row r="164" spans="1:1" s="152" customFormat="1" ht="34.5" x14ac:dyDescent="0.3">
      <c r="A164" s="161" t="s">
        <v>1209</v>
      </c>
    </row>
    <row r="165" spans="1:1" ht="34.5" x14ac:dyDescent="0.25">
      <c r="A165" s="155" t="s">
        <v>1210</v>
      </c>
    </row>
    <row r="166" spans="1:1" ht="17.25" x14ac:dyDescent="0.25">
      <c r="A166" s="154" t="s">
        <v>1211</v>
      </c>
    </row>
    <row r="167" spans="1:1" ht="17.25" x14ac:dyDescent="0.25">
      <c r="A167" s="155" t="s">
        <v>1212</v>
      </c>
    </row>
    <row r="168" spans="1:1" ht="17.25" x14ac:dyDescent="0.25">
      <c r="A168" s="154" t="s">
        <v>1213</v>
      </c>
    </row>
    <row r="169" spans="1:1" ht="17.25" x14ac:dyDescent="0.3">
      <c r="A169" s="156" t="s">
        <v>1214</v>
      </c>
    </row>
    <row r="170" spans="1:1" ht="17.25" x14ac:dyDescent="0.3">
      <c r="A170" s="156"/>
    </row>
    <row r="171" spans="1:1" ht="17.25" x14ac:dyDescent="0.3">
      <c r="A171" s="156"/>
    </row>
    <row r="172" spans="1:1" ht="17.25" x14ac:dyDescent="0.3">
      <c r="A172" s="156"/>
    </row>
    <row r="173" spans="1:1" ht="17.25" x14ac:dyDescent="0.3">
      <c r="A173" s="156"/>
    </row>
    <row r="174" spans="1:1" ht="17.25" x14ac:dyDescent="0.3">
      <c r="A174" s="15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4" manualBreakCount="4">
    <brk id="29" man="1"/>
    <brk id="66" man="1"/>
    <brk id="103" man="1"/>
    <brk id="14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R427"/>
  <sheetViews>
    <sheetView tabSelected="1" view="pageBreakPreview" topLeftCell="B103" zoomScale="70" zoomScaleNormal="75" zoomScaleSheetLayoutView="70" zoomScalePageLayoutView="60" workbookViewId="0">
      <selection activeCell="B132" sqref="B132"/>
    </sheetView>
  </sheetViews>
  <sheetFormatPr defaultRowHeight="12.75" x14ac:dyDescent="0.2"/>
  <cols>
    <col min="1" max="1" width="6.28515625" style="162" hidden="1" customWidth="1"/>
    <col min="2" max="2" width="21.7109375" style="164" customWidth="1"/>
    <col min="3" max="3" width="8.42578125" style="164" customWidth="1"/>
    <col min="4" max="4" width="25.42578125" style="164" customWidth="1"/>
    <col min="5" max="5" width="34.85546875" style="164" customWidth="1"/>
    <col min="6" max="6" width="26.7109375" style="164" customWidth="1"/>
    <col min="7" max="7" width="24" style="164" customWidth="1"/>
    <col min="8" max="8" width="27" style="164" bestFit="1" customWidth="1"/>
    <col min="9" max="9" width="30.140625" style="164" customWidth="1"/>
    <col min="10" max="10" width="33.42578125" style="164" customWidth="1"/>
    <col min="11" max="11" width="28.42578125" style="164" customWidth="1"/>
    <col min="12" max="12" width="25.5703125" style="164" customWidth="1"/>
    <col min="13" max="13" width="26.28515625" style="164" customWidth="1"/>
    <col min="14" max="14" width="8.85546875" style="164" hidden="1" customWidth="1"/>
    <col min="15" max="15" width="0" style="164" hidden="1" customWidth="1"/>
    <col min="16" max="16" width="11" style="164" bestFit="1" customWidth="1"/>
    <col min="17" max="18" width="22.140625" style="164" bestFit="1" customWidth="1"/>
    <col min="19" max="254" width="9.140625" style="164"/>
    <col min="255" max="255" width="11.5703125" style="164" customWidth="1"/>
    <col min="256" max="256" width="20.5703125" style="164" customWidth="1"/>
    <col min="257" max="257" width="6" style="164" customWidth="1"/>
    <col min="258" max="258" width="20.7109375" style="164" customWidth="1"/>
    <col min="259" max="259" width="20.28515625" style="164" customWidth="1"/>
    <col min="260" max="260" width="21.7109375" style="164" customWidth="1"/>
    <col min="261" max="261" width="20.7109375" style="164" customWidth="1"/>
    <col min="262" max="262" width="22.7109375" style="164" bestFit="1" customWidth="1"/>
    <col min="263" max="263" width="24.140625" style="164" customWidth="1"/>
    <col min="264" max="264" width="27.140625" style="164" customWidth="1"/>
    <col min="265" max="265" width="20.7109375" style="164" customWidth="1"/>
    <col min="266" max="266" width="20.85546875" style="164" customWidth="1"/>
    <col min="267" max="267" width="20.28515625" style="164" customWidth="1"/>
    <col min="268" max="268" width="8.85546875" style="164" customWidth="1"/>
    <col min="269" max="269" width="9.140625" style="164"/>
    <col min="270" max="270" width="11" style="164" bestFit="1" customWidth="1"/>
    <col min="271" max="510" width="9.140625" style="164"/>
    <col min="511" max="511" width="11.5703125" style="164" customWidth="1"/>
    <col min="512" max="512" width="20.5703125" style="164" customWidth="1"/>
    <col min="513" max="513" width="6" style="164" customWidth="1"/>
    <col min="514" max="514" width="20.7109375" style="164" customWidth="1"/>
    <col min="515" max="515" width="20.28515625" style="164" customWidth="1"/>
    <col min="516" max="516" width="21.7109375" style="164" customWidth="1"/>
    <col min="517" max="517" width="20.7109375" style="164" customWidth="1"/>
    <col min="518" max="518" width="22.7109375" style="164" bestFit="1" customWidth="1"/>
    <col min="519" max="519" width="24.140625" style="164" customWidth="1"/>
    <col min="520" max="520" width="27.140625" style="164" customWidth="1"/>
    <col min="521" max="521" width="20.7109375" style="164" customWidth="1"/>
    <col min="522" max="522" width="20.85546875" style="164" customWidth="1"/>
    <col min="523" max="523" width="20.28515625" style="164" customWidth="1"/>
    <col min="524" max="524" width="8.85546875" style="164" customWidth="1"/>
    <col min="525" max="525" width="9.140625" style="164"/>
    <col min="526" max="526" width="11" style="164" bestFit="1" customWidth="1"/>
    <col min="527" max="766" width="9.140625" style="164"/>
    <col min="767" max="767" width="11.5703125" style="164" customWidth="1"/>
    <col min="768" max="768" width="20.5703125" style="164" customWidth="1"/>
    <col min="769" max="769" width="6" style="164" customWidth="1"/>
    <col min="770" max="770" width="20.7109375" style="164" customWidth="1"/>
    <col min="771" max="771" width="20.28515625" style="164" customWidth="1"/>
    <col min="772" max="772" width="21.7109375" style="164" customWidth="1"/>
    <col min="773" max="773" width="20.7109375" style="164" customWidth="1"/>
    <col min="774" max="774" width="22.7109375" style="164" bestFit="1" customWidth="1"/>
    <col min="775" max="775" width="24.140625" style="164" customWidth="1"/>
    <col min="776" max="776" width="27.140625" style="164" customWidth="1"/>
    <col min="777" max="777" width="20.7109375" style="164" customWidth="1"/>
    <col min="778" max="778" width="20.85546875" style="164" customWidth="1"/>
    <col min="779" max="779" width="20.28515625" style="164" customWidth="1"/>
    <col min="780" max="780" width="8.85546875" style="164" customWidth="1"/>
    <col min="781" max="781" width="9.140625" style="164"/>
    <col min="782" max="782" width="11" style="164" bestFit="1" customWidth="1"/>
    <col min="783" max="1022" width="9.140625" style="164"/>
    <col min="1023" max="1023" width="11.5703125" style="164" customWidth="1"/>
    <col min="1024" max="1024" width="20.5703125" style="164" customWidth="1"/>
    <col min="1025" max="1025" width="6" style="164" customWidth="1"/>
    <col min="1026" max="1026" width="20.7109375" style="164" customWidth="1"/>
    <col min="1027" max="1027" width="20.28515625" style="164" customWidth="1"/>
    <col min="1028" max="1028" width="21.7109375" style="164" customWidth="1"/>
    <col min="1029" max="1029" width="20.7109375" style="164" customWidth="1"/>
    <col min="1030" max="1030" width="22.7109375" style="164" bestFit="1" customWidth="1"/>
    <col min="1031" max="1031" width="24.140625" style="164" customWidth="1"/>
    <col min="1032" max="1032" width="27.140625" style="164" customWidth="1"/>
    <col min="1033" max="1033" width="20.7109375" style="164" customWidth="1"/>
    <col min="1034" max="1034" width="20.85546875" style="164" customWidth="1"/>
    <col min="1035" max="1035" width="20.28515625" style="164" customWidth="1"/>
    <col min="1036" max="1036" width="8.85546875" style="164" customWidth="1"/>
    <col min="1037" max="1037" width="9.140625" style="164"/>
    <col min="1038" max="1038" width="11" style="164" bestFit="1" customWidth="1"/>
    <col min="1039" max="1278" width="9.140625" style="164"/>
    <col min="1279" max="1279" width="11.5703125" style="164" customWidth="1"/>
    <col min="1280" max="1280" width="20.5703125" style="164" customWidth="1"/>
    <col min="1281" max="1281" width="6" style="164" customWidth="1"/>
    <col min="1282" max="1282" width="20.7109375" style="164" customWidth="1"/>
    <col min="1283" max="1283" width="20.28515625" style="164" customWidth="1"/>
    <col min="1284" max="1284" width="21.7109375" style="164" customWidth="1"/>
    <col min="1285" max="1285" width="20.7109375" style="164" customWidth="1"/>
    <col min="1286" max="1286" width="22.7109375" style="164" bestFit="1" customWidth="1"/>
    <col min="1287" max="1287" width="24.140625" style="164" customWidth="1"/>
    <col min="1288" max="1288" width="27.140625" style="164" customWidth="1"/>
    <col min="1289" max="1289" width="20.7109375" style="164" customWidth="1"/>
    <col min="1290" max="1290" width="20.85546875" style="164" customWidth="1"/>
    <col min="1291" max="1291" width="20.28515625" style="164" customWidth="1"/>
    <col min="1292" max="1292" width="8.85546875" style="164" customWidth="1"/>
    <col min="1293" max="1293" width="9.140625" style="164"/>
    <col min="1294" max="1294" width="11" style="164" bestFit="1" customWidth="1"/>
    <col min="1295" max="1534" width="9.140625" style="164"/>
    <col min="1535" max="1535" width="11.5703125" style="164" customWidth="1"/>
    <col min="1536" max="1536" width="20.5703125" style="164" customWidth="1"/>
    <col min="1537" max="1537" width="6" style="164" customWidth="1"/>
    <col min="1538" max="1538" width="20.7109375" style="164" customWidth="1"/>
    <col min="1539" max="1539" width="20.28515625" style="164" customWidth="1"/>
    <col min="1540" max="1540" width="21.7109375" style="164" customWidth="1"/>
    <col min="1541" max="1541" width="20.7109375" style="164" customWidth="1"/>
    <col min="1542" max="1542" width="22.7109375" style="164" bestFit="1" customWidth="1"/>
    <col min="1543" max="1543" width="24.140625" style="164" customWidth="1"/>
    <col min="1544" max="1544" width="27.140625" style="164" customWidth="1"/>
    <col min="1545" max="1545" width="20.7109375" style="164" customWidth="1"/>
    <col min="1546" max="1546" width="20.85546875" style="164" customWidth="1"/>
    <col min="1547" max="1547" width="20.28515625" style="164" customWidth="1"/>
    <col min="1548" max="1548" width="8.85546875" style="164" customWidth="1"/>
    <col min="1549" max="1549" width="9.140625" style="164"/>
    <col min="1550" max="1550" width="11" style="164" bestFit="1" customWidth="1"/>
    <col min="1551" max="1790" width="9.140625" style="164"/>
    <col min="1791" max="1791" width="11.5703125" style="164" customWidth="1"/>
    <col min="1792" max="1792" width="20.5703125" style="164" customWidth="1"/>
    <col min="1793" max="1793" width="6" style="164" customWidth="1"/>
    <col min="1794" max="1794" width="20.7109375" style="164" customWidth="1"/>
    <col min="1795" max="1795" width="20.28515625" style="164" customWidth="1"/>
    <col min="1796" max="1796" width="21.7109375" style="164" customWidth="1"/>
    <col min="1797" max="1797" width="20.7109375" style="164" customWidth="1"/>
    <col min="1798" max="1798" width="22.7109375" style="164" bestFit="1" customWidth="1"/>
    <col min="1799" max="1799" width="24.140625" style="164" customWidth="1"/>
    <col min="1800" max="1800" width="27.140625" style="164" customWidth="1"/>
    <col min="1801" max="1801" width="20.7109375" style="164" customWidth="1"/>
    <col min="1802" max="1802" width="20.85546875" style="164" customWidth="1"/>
    <col min="1803" max="1803" width="20.28515625" style="164" customWidth="1"/>
    <col min="1804" max="1804" width="8.85546875" style="164" customWidth="1"/>
    <col min="1805" max="1805" width="9.140625" style="164"/>
    <col min="1806" max="1806" width="11" style="164" bestFit="1" customWidth="1"/>
    <col min="1807" max="2046" width="9.140625" style="164"/>
    <col min="2047" max="2047" width="11.5703125" style="164" customWidth="1"/>
    <col min="2048" max="2048" width="20.5703125" style="164" customWidth="1"/>
    <col min="2049" max="2049" width="6" style="164" customWidth="1"/>
    <col min="2050" max="2050" width="20.7109375" style="164" customWidth="1"/>
    <col min="2051" max="2051" width="20.28515625" style="164" customWidth="1"/>
    <col min="2052" max="2052" width="21.7109375" style="164" customWidth="1"/>
    <col min="2053" max="2053" width="20.7109375" style="164" customWidth="1"/>
    <col min="2054" max="2054" width="22.7109375" style="164" bestFit="1" customWidth="1"/>
    <col min="2055" max="2055" width="24.140625" style="164" customWidth="1"/>
    <col min="2056" max="2056" width="27.140625" style="164" customWidth="1"/>
    <col min="2057" max="2057" width="20.7109375" style="164" customWidth="1"/>
    <col min="2058" max="2058" width="20.85546875" style="164" customWidth="1"/>
    <col min="2059" max="2059" width="20.28515625" style="164" customWidth="1"/>
    <col min="2060" max="2060" width="8.85546875" style="164" customWidth="1"/>
    <col min="2061" max="2061" width="9.140625" style="164"/>
    <col min="2062" max="2062" width="11" style="164" bestFit="1" customWidth="1"/>
    <col min="2063" max="2302" width="9.140625" style="164"/>
    <col min="2303" max="2303" width="11.5703125" style="164" customWidth="1"/>
    <col min="2304" max="2304" width="20.5703125" style="164" customWidth="1"/>
    <col min="2305" max="2305" width="6" style="164" customWidth="1"/>
    <col min="2306" max="2306" width="20.7109375" style="164" customWidth="1"/>
    <col min="2307" max="2307" width="20.28515625" style="164" customWidth="1"/>
    <col min="2308" max="2308" width="21.7109375" style="164" customWidth="1"/>
    <col min="2309" max="2309" width="20.7109375" style="164" customWidth="1"/>
    <col min="2310" max="2310" width="22.7109375" style="164" bestFit="1" customWidth="1"/>
    <col min="2311" max="2311" width="24.140625" style="164" customWidth="1"/>
    <col min="2312" max="2312" width="27.140625" style="164" customWidth="1"/>
    <col min="2313" max="2313" width="20.7109375" style="164" customWidth="1"/>
    <col min="2314" max="2314" width="20.85546875" style="164" customWidth="1"/>
    <col min="2315" max="2315" width="20.28515625" style="164" customWidth="1"/>
    <col min="2316" max="2316" width="8.85546875" style="164" customWidth="1"/>
    <col min="2317" max="2317" width="9.140625" style="164"/>
    <col min="2318" max="2318" width="11" style="164" bestFit="1" customWidth="1"/>
    <col min="2319" max="2558" width="9.140625" style="164"/>
    <col min="2559" max="2559" width="11.5703125" style="164" customWidth="1"/>
    <col min="2560" max="2560" width="20.5703125" style="164" customWidth="1"/>
    <col min="2561" max="2561" width="6" style="164" customWidth="1"/>
    <col min="2562" max="2562" width="20.7109375" style="164" customWidth="1"/>
    <col min="2563" max="2563" width="20.28515625" style="164" customWidth="1"/>
    <col min="2564" max="2564" width="21.7109375" style="164" customWidth="1"/>
    <col min="2565" max="2565" width="20.7109375" style="164" customWidth="1"/>
    <col min="2566" max="2566" width="22.7109375" style="164" bestFit="1" customWidth="1"/>
    <col min="2567" max="2567" width="24.140625" style="164" customWidth="1"/>
    <col min="2568" max="2568" width="27.140625" style="164" customWidth="1"/>
    <col min="2569" max="2569" width="20.7109375" style="164" customWidth="1"/>
    <col min="2570" max="2570" width="20.85546875" style="164" customWidth="1"/>
    <col min="2571" max="2571" width="20.28515625" style="164" customWidth="1"/>
    <col min="2572" max="2572" width="8.85546875" style="164" customWidth="1"/>
    <col min="2573" max="2573" width="9.140625" style="164"/>
    <col min="2574" max="2574" width="11" style="164" bestFit="1" customWidth="1"/>
    <col min="2575" max="2814" width="9.140625" style="164"/>
    <col min="2815" max="2815" width="11.5703125" style="164" customWidth="1"/>
    <col min="2816" max="2816" width="20.5703125" style="164" customWidth="1"/>
    <col min="2817" max="2817" width="6" style="164" customWidth="1"/>
    <col min="2818" max="2818" width="20.7109375" style="164" customWidth="1"/>
    <col min="2819" max="2819" width="20.28515625" style="164" customWidth="1"/>
    <col min="2820" max="2820" width="21.7109375" style="164" customWidth="1"/>
    <col min="2821" max="2821" width="20.7109375" style="164" customWidth="1"/>
    <col min="2822" max="2822" width="22.7109375" style="164" bestFit="1" customWidth="1"/>
    <col min="2823" max="2823" width="24.140625" style="164" customWidth="1"/>
    <col min="2824" max="2824" width="27.140625" style="164" customWidth="1"/>
    <col min="2825" max="2825" width="20.7109375" style="164" customWidth="1"/>
    <col min="2826" max="2826" width="20.85546875" style="164" customWidth="1"/>
    <col min="2827" max="2827" width="20.28515625" style="164" customWidth="1"/>
    <col min="2828" max="2828" width="8.85546875" style="164" customWidth="1"/>
    <col min="2829" max="2829" width="9.140625" style="164"/>
    <col min="2830" max="2830" width="11" style="164" bestFit="1" customWidth="1"/>
    <col min="2831" max="3070" width="9.140625" style="164"/>
    <col min="3071" max="3071" width="11.5703125" style="164" customWidth="1"/>
    <col min="3072" max="3072" width="20.5703125" style="164" customWidth="1"/>
    <col min="3073" max="3073" width="6" style="164" customWidth="1"/>
    <col min="3074" max="3074" width="20.7109375" style="164" customWidth="1"/>
    <col min="3075" max="3075" width="20.28515625" style="164" customWidth="1"/>
    <col min="3076" max="3076" width="21.7109375" style="164" customWidth="1"/>
    <col min="3077" max="3077" width="20.7109375" style="164" customWidth="1"/>
    <col min="3078" max="3078" width="22.7109375" style="164" bestFit="1" customWidth="1"/>
    <col min="3079" max="3079" width="24.140625" style="164" customWidth="1"/>
    <col min="3080" max="3080" width="27.140625" style="164" customWidth="1"/>
    <col min="3081" max="3081" width="20.7109375" style="164" customWidth="1"/>
    <col min="3082" max="3082" width="20.85546875" style="164" customWidth="1"/>
    <col min="3083" max="3083" width="20.28515625" style="164" customWidth="1"/>
    <col min="3084" max="3084" width="8.85546875" style="164" customWidth="1"/>
    <col min="3085" max="3085" width="9.140625" style="164"/>
    <col min="3086" max="3086" width="11" style="164" bestFit="1" customWidth="1"/>
    <col min="3087" max="3326" width="9.140625" style="164"/>
    <col min="3327" max="3327" width="11.5703125" style="164" customWidth="1"/>
    <col min="3328" max="3328" width="20.5703125" style="164" customWidth="1"/>
    <col min="3329" max="3329" width="6" style="164" customWidth="1"/>
    <col min="3330" max="3330" width="20.7109375" style="164" customWidth="1"/>
    <col min="3331" max="3331" width="20.28515625" style="164" customWidth="1"/>
    <col min="3332" max="3332" width="21.7109375" style="164" customWidth="1"/>
    <col min="3333" max="3333" width="20.7109375" style="164" customWidth="1"/>
    <col min="3334" max="3334" width="22.7109375" style="164" bestFit="1" customWidth="1"/>
    <col min="3335" max="3335" width="24.140625" style="164" customWidth="1"/>
    <col min="3336" max="3336" width="27.140625" style="164" customWidth="1"/>
    <col min="3337" max="3337" width="20.7109375" style="164" customWidth="1"/>
    <col min="3338" max="3338" width="20.85546875" style="164" customWidth="1"/>
    <col min="3339" max="3339" width="20.28515625" style="164" customWidth="1"/>
    <col min="3340" max="3340" width="8.85546875" style="164" customWidth="1"/>
    <col min="3341" max="3341" width="9.140625" style="164"/>
    <col min="3342" max="3342" width="11" style="164" bestFit="1" customWidth="1"/>
    <col min="3343" max="3582" width="9.140625" style="164"/>
    <col min="3583" max="3583" width="11.5703125" style="164" customWidth="1"/>
    <col min="3584" max="3584" width="20.5703125" style="164" customWidth="1"/>
    <col min="3585" max="3585" width="6" style="164" customWidth="1"/>
    <col min="3586" max="3586" width="20.7109375" style="164" customWidth="1"/>
    <col min="3587" max="3587" width="20.28515625" style="164" customWidth="1"/>
    <col min="3588" max="3588" width="21.7109375" style="164" customWidth="1"/>
    <col min="3589" max="3589" width="20.7109375" style="164" customWidth="1"/>
    <col min="3590" max="3590" width="22.7109375" style="164" bestFit="1" customWidth="1"/>
    <col min="3591" max="3591" width="24.140625" style="164" customWidth="1"/>
    <col min="3592" max="3592" width="27.140625" style="164" customWidth="1"/>
    <col min="3593" max="3593" width="20.7109375" style="164" customWidth="1"/>
    <col min="3594" max="3594" width="20.85546875" style="164" customWidth="1"/>
    <col min="3595" max="3595" width="20.28515625" style="164" customWidth="1"/>
    <col min="3596" max="3596" width="8.85546875" style="164" customWidth="1"/>
    <col min="3597" max="3597" width="9.140625" style="164"/>
    <col min="3598" max="3598" width="11" style="164" bestFit="1" customWidth="1"/>
    <col min="3599" max="3838" width="9.140625" style="164"/>
    <col min="3839" max="3839" width="11.5703125" style="164" customWidth="1"/>
    <col min="3840" max="3840" width="20.5703125" style="164" customWidth="1"/>
    <col min="3841" max="3841" width="6" style="164" customWidth="1"/>
    <col min="3842" max="3842" width="20.7109375" style="164" customWidth="1"/>
    <col min="3843" max="3843" width="20.28515625" style="164" customWidth="1"/>
    <col min="3844" max="3844" width="21.7109375" style="164" customWidth="1"/>
    <col min="3845" max="3845" width="20.7109375" style="164" customWidth="1"/>
    <col min="3846" max="3846" width="22.7109375" style="164" bestFit="1" customWidth="1"/>
    <col min="3847" max="3847" width="24.140625" style="164" customWidth="1"/>
    <col min="3848" max="3848" width="27.140625" style="164" customWidth="1"/>
    <col min="3849" max="3849" width="20.7109375" style="164" customWidth="1"/>
    <col min="3850" max="3850" width="20.85546875" style="164" customWidth="1"/>
    <col min="3851" max="3851" width="20.28515625" style="164" customWidth="1"/>
    <col min="3852" max="3852" width="8.85546875" style="164" customWidth="1"/>
    <col min="3853" max="3853" width="9.140625" style="164"/>
    <col min="3854" max="3854" width="11" style="164" bestFit="1" customWidth="1"/>
    <col min="3855" max="4094" width="9.140625" style="164"/>
    <col min="4095" max="4095" width="11.5703125" style="164" customWidth="1"/>
    <col min="4096" max="4096" width="20.5703125" style="164" customWidth="1"/>
    <col min="4097" max="4097" width="6" style="164" customWidth="1"/>
    <col min="4098" max="4098" width="20.7109375" style="164" customWidth="1"/>
    <col min="4099" max="4099" width="20.28515625" style="164" customWidth="1"/>
    <col min="4100" max="4100" width="21.7109375" style="164" customWidth="1"/>
    <col min="4101" max="4101" width="20.7109375" style="164" customWidth="1"/>
    <col min="4102" max="4102" width="22.7109375" style="164" bestFit="1" customWidth="1"/>
    <col min="4103" max="4103" width="24.140625" style="164" customWidth="1"/>
    <col min="4104" max="4104" width="27.140625" style="164" customWidth="1"/>
    <col min="4105" max="4105" width="20.7109375" style="164" customWidth="1"/>
    <col min="4106" max="4106" width="20.85546875" style="164" customWidth="1"/>
    <col min="4107" max="4107" width="20.28515625" style="164" customWidth="1"/>
    <col min="4108" max="4108" width="8.85546875" style="164" customWidth="1"/>
    <col min="4109" max="4109" width="9.140625" style="164"/>
    <col min="4110" max="4110" width="11" style="164" bestFit="1" customWidth="1"/>
    <col min="4111" max="4350" width="9.140625" style="164"/>
    <col min="4351" max="4351" width="11.5703125" style="164" customWidth="1"/>
    <col min="4352" max="4352" width="20.5703125" style="164" customWidth="1"/>
    <col min="4353" max="4353" width="6" style="164" customWidth="1"/>
    <col min="4354" max="4354" width="20.7109375" style="164" customWidth="1"/>
    <col min="4355" max="4355" width="20.28515625" style="164" customWidth="1"/>
    <col min="4356" max="4356" width="21.7109375" style="164" customWidth="1"/>
    <col min="4357" max="4357" width="20.7109375" style="164" customWidth="1"/>
    <col min="4358" max="4358" width="22.7109375" style="164" bestFit="1" customWidth="1"/>
    <col min="4359" max="4359" width="24.140625" style="164" customWidth="1"/>
    <col min="4360" max="4360" width="27.140625" style="164" customWidth="1"/>
    <col min="4361" max="4361" width="20.7109375" style="164" customWidth="1"/>
    <col min="4362" max="4362" width="20.85546875" style="164" customWidth="1"/>
    <col min="4363" max="4363" width="20.28515625" style="164" customWidth="1"/>
    <col min="4364" max="4364" width="8.85546875" style="164" customWidth="1"/>
    <col min="4365" max="4365" width="9.140625" style="164"/>
    <col min="4366" max="4366" width="11" style="164" bestFit="1" customWidth="1"/>
    <col min="4367" max="4606" width="9.140625" style="164"/>
    <col min="4607" max="4607" width="11.5703125" style="164" customWidth="1"/>
    <col min="4608" max="4608" width="20.5703125" style="164" customWidth="1"/>
    <col min="4609" max="4609" width="6" style="164" customWidth="1"/>
    <col min="4610" max="4610" width="20.7109375" style="164" customWidth="1"/>
    <col min="4611" max="4611" width="20.28515625" style="164" customWidth="1"/>
    <col min="4612" max="4612" width="21.7109375" style="164" customWidth="1"/>
    <col min="4613" max="4613" width="20.7109375" style="164" customWidth="1"/>
    <col min="4614" max="4614" width="22.7109375" style="164" bestFit="1" customWidth="1"/>
    <col min="4615" max="4615" width="24.140625" style="164" customWidth="1"/>
    <col min="4616" max="4616" width="27.140625" style="164" customWidth="1"/>
    <col min="4617" max="4617" width="20.7109375" style="164" customWidth="1"/>
    <col min="4618" max="4618" width="20.85546875" style="164" customWidth="1"/>
    <col min="4619" max="4619" width="20.28515625" style="164" customWidth="1"/>
    <col min="4620" max="4620" width="8.85546875" style="164" customWidth="1"/>
    <col min="4621" max="4621" width="9.140625" style="164"/>
    <col min="4622" max="4622" width="11" style="164" bestFit="1" customWidth="1"/>
    <col min="4623" max="4862" width="9.140625" style="164"/>
    <col min="4863" max="4863" width="11.5703125" style="164" customWidth="1"/>
    <col min="4864" max="4864" width="20.5703125" style="164" customWidth="1"/>
    <col min="4865" max="4865" width="6" style="164" customWidth="1"/>
    <col min="4866" max="4866" width="20.7109375" style="164" customWidth="1"/>
    <col min="4867" max="4867" width="20.28515625" style="164" customWidth="1"/>
    <col min="4868" max="4868" width="21.7109375" style="164" customWidth="1"/>
    <col min="4869" max="4869" width="20.7109375" style="164" customWidth="1"/>
    <col min="4870" max="4870" width="22.7109375" style="164" bestFit="1" customWidth="1"/>
    <col min="4871" max="4871" width="24.140625" style="164" customWidth="1"/>
    <col min="4872" max="4872" width="27.140625" style="164" customWidth="1"/>
    <col min="4873" max="4873" width="20.7109375" style="164" customWidth="1"/>
    <col min="4874" max="4874" width="20.85546875" style="164" customWidth="1"/>
    <col min="4875" max="4875" width="20.28515625" style="164" customWidth="1"/>
    <col min="4876" max="4876" width="8.85546875" style="164" customWidth="1"/>
    <col min="4877" max="4877" width="9.140625" style="164"/>
    <col min="4878" max="4878" width="11" style="164" bestFit="1" customWidth="1"/>
    <col min="4879" max="5118" width="9.140625" style="164"/>
    <col min="5119" max="5119" width="11.5703125" style="164" customWidth="1"/>
    <col min="5120" max="5120" width="20.5703125" style="164" customWidth="1"/>
    <col min="5121" max="5121" width="6" style="164" customWidth="1"/>
    <col min="5122" max="5122" width="20.7109375" style="164" customWidth="1"/>
    <col min="5123" max="5123" width="20.28515625" style="164" customWidth="1"/>
    <col min="5124" max="5124" width="21.7109375" style="164" customWidth="1"/>
    <col min="5125" max="5125" width="20.7109375" style="164" customWidth="1"/>
    <col min="5126" max="5126" width="22.7109375" style="164" bestFit="1" customWidth="1"/>
    <col min="5127" max="5127" width="24.140625" style="164" customWidth="1"/>
    <col min="5128" max="5128" width="27.140625" style="164" customWidth="1"/>
    <col min="5129" max="5129" width="20.7109375" style="164" customWidth="1"/>
    <col min="5130" max="5130" width="20.85546875" style="164" customWidth="1"/>
    <col min="5131" max="5131" width="20.28515625" style="164" customWidth="1"/>
    <col min="5132" max="5132" width="8.85546875" style="164" customWidth="1"/>
    <col min="5133" max="5133" width="9.140625" style="164"/>
    <col min="5134" max="5134" width="11" style="164" bestFit="1" customWidth="1"/>
    <col min="5135" max="5374" width="9.140625" style="164"/>
    <col min="5375" max="5375" width="11.5703125" style="164" customWidth="1"/>
    <col min="5376" max="5376" width="20.5703125" style="164" customWidth="1"/>
    <col min="5377" max="5377" width="6" style="164" customWidth="1"/>
    <col min="5378" max="5378" width="20.7109375" style="164" customWidth="1"/>
    <col min="5379" max="5379" width="20.28515625" style="164" customWidth="1"/>
    <col min="5380" max="5380" width="21.7109375" style="164" customWidth="1"/>
    <col min="5381" max="5381" width="20.7109375" style="164" customWidth="1"/>
    <col min="5382" max="5382" width="22.7109375" style="164" bestFit="1" customWidth="1"/>
    <col min="5383" max="5383" width="24.140625" style="164" customWidth="1"/>
    <col min="5384" max="5384" width="27.140625" style="164" customWidth="1"/>
    <col min="5385" max="5385" width="20.7109375" style="164" customWidth="1"/>
    <col min="5386" max="5386" width="20.85546875" style="164" customWidth="1"/>
    <col min="5387" max="5387" width="20.28515625" style="164" customWidth="1"/>
    <col min="5388" max="5388" width="8.85546875" style="164" customWidth="1"/>
    <col min="5389" max="5389" width="9.140625" style="164"/>
    <col min="5390" max="5390" width="11" style="164" bestFit="1" customWidth="1"/>
    <col min="5391" max="5630" width="9.140625" style="164"/>
    <col min="5631" max="5631" width="11.5703125" style="164" customWidth="1"/>
    <col min="5632" max="5632" width="20.5703125" style="164" customWidth="1"/>
    <col min="5633" max="5633" width="6" style="164" customWidth="1"/>
    <col min="5634" max="5634" width="20.7109375" style="164" customWidth="1"/>
    <col min="5635" max="5635" width="20.28515625" style="164" customWidth="1"/>
    <col min="5636" max="5636" width="21.7109375" style="164" customWidth="1"/>
    <col min="5637" max="5637" width="20.7109375" style="164" customWidth="1"/>
    <col min="5638" max="5638" width="22.7109375" style="164" bestFit="1" customWidth="1"/>
    <col min="5639" max="5639" width="24.140625" style="164" customWidth="1"/>
    <col min="5640" max="5640" width="27.140625" style="164" customWidth="1"/>
    <col min="5641" max="5641" width="20.7109375" style="164" customWidth="1"/>
    <col min="5642" max="5642" width="20.85546875" style="164" customWidth="1"/>
    <col min="5643" max="5643" width="20.28515625" style="164" customWidth="1"/>
    <col min="5644" max="5644" width="8.85546875" style="164" customWidth="1"/>
    <col min="5645" max="5645" width="9.140625" style="164"/>
    <col min="5646" max="5646" width="11" style="164" bestFit="1" customWidth="1"/>
    <col min="5647" max="5886" width="9.140625" style="164"/>
    <col min="5887" max="5887" width="11.5703125" style="164" customWidth="1"/>
    <col min="5888" max="5888" width="20.5703125" style="164" customWidth="1"/>
    <col min="5889" max="5889" width="6" style="164" customWidth="1"/>
    <col min="5890" max="5890" width="20.7109375" style="164" customWidth="1"/>
    <col min="5891" max="5891" width="20.28515625" style="164" customWidth="1"/>
    <col min="5892" max="5892" width="21.7109375" style="164" customWidth="1"/>
    <col min="5893" max="5893" width="20.7109375" style="164" customWidth="1"/>
    <col min="5894" max="5894" width="22.7109375" style="164" bestFit="1" customWidth="1"/>
    <col min="5895" max="5895" width="24.140625" style="164" customWidth="1"/>
    <col min="5896" max="5896" width="27.140625" style="164" customWidth="1"/>
    <col min="5897" max="5897" width="20.7109375" style="164" customWidth="1"/>
    <col min="5898" max="5898" width="20.85546875" style="164" customWidth="1"/>
    <col min="5899" max="5899" width="20.28515625" style="164" customWidth="1"/>
    <col min="5900" max="5900" width="8.85546875" style="164" customWidth="1"/>
    <col min="5901" max="5901" width="9.140625" style="164"/>
    <col min="5902" max="5902" width="11" style="164" bestFit="1" customWidth="1"/>
    <col min="5903" max="6142" width="9.140625" style="164"/>
    <col min="6143" max="6143" width="11.5703125" style="164" customWidth="1"/>
    <col min="6144" max="6144" width="20.5703125" style="164" customWidth="1"/>
    <col min="6145" max="6145" width="6" style="164" customWidth="1"/>
    <col min="6146" max="6146" width="20.7109375" style="164" customWidth="1"/>
    <col min="6147" max="6147" width="20.28515625" style="164" customWidth="1"/>
    <col min="6148" max="6148" width="21.7109375" style="164" customWidth="1"/>
    <col min="6149" max="6149" width="20.7109375" style="164" customWidth="1"/>
    <col min="6150" max="6150" width="22.7109375" style="164" bestFit="1" customWidth="1"/>
    <col min="6151" max="6151" width="24.140625" style="164" customWidth="1"/>
    <col min="6152" max="6152" width="27.140625" style="164" customWidth="1"/>
    <col min="6153" max="6153" width="20.7109375" style="164" customWidth="1"/>
    <col min="6154" max="6154" width="20.85546875" style="164" customWidth="1"/>
    <col min="6155" max="6155" width="20.28515625" style="164" customWidth="1"/>
    <col min="6156" max="6156" width="8.85546875" style="164" customWidth="1"/>
    <col min="6157" max="6157" width="9.140625" style="164"/>
    <col min="6158" max="6158" width="11" style="164" bestFit="1" customWidth="1"/>
    <col min="6159" max="6398" width="9.140625" style="164"/>
    <col min="6399" max="6399" width="11.5703125" style="164" customWidth="1"/>
    <col min="6400" max="6400" width="20.5703125" style="164" customWidth="1"/>
    <col min="6401" max="6401" width="6" style="164" customWidth="1"/>
    <col min="6402" max="6402" width="20.7109375" style="164" customWidth="1"/>
    <col min="6403" max="6403" width="20.28515625" style="164" customWidth="1"/>
    <col min="6404" max="6404" width="21.7109375" style="164" customWidth="1"/>
    <col min="6405" max="6405" width="20.7109375" style="164" customWidth="1"/>
    <col min="6406" max="6406" width="22.7109375" style="164" bestFit="1" customWidth="1"/>
    <col min="6407" max="6407" width="24.140625" style="164" customWidth="1"/>
    <col min="6408" max="6408" width="27.140625" style="164" customWidth="1"/>
    <col min="6409" max="6409" width="20.7109375" style="164" customWidth="1"/>
    <col min="6410" max="6410" width="20.85546875" style="164" customWidth="1"/>
    <col min="6411" max="6411" width="20.28515625" style="164" customWidth="1"/>
    <col min="6412" max="6412" width="8.85546875" style="164" customWidth="1"/>
    <col min="6413" max="6413" width="9.140625" style="164"/>
    <col min="6414" max="6414" width="11" style="164" bestFit="1" customWidth="1"/>
    <col min="6415" max="6654" width="9.140625" style="164"/>
    <col min="6655" max="6655" width="11.5703125" style="164" customWidth="1"/>
    <col min="6656" max="6656" width="20.5703125" style="164" customWidth="1"/>
    <col min="6657" max="6657" width="6" style="164" customWidth="1"/>
    <col min="6658" max="6658" width="20.7109375" style="164" customWidth="1"/>
    <col min="6659" max="6659" width="20.28515625" style="164" customWidth="1"/>
    <col min="6660" max="6660" width="21.7109375" style="164" customWidth="1"/>
    <col min="6661" max="6661" width="20.7109375" style="164" customWidth="1"/>
    <col min="6662" max="6662" width="22.7109375" style="164" bestFit="1" customWidth="1"/>
    <col min="6663" max="6663" width="24.140625" style="164" customWidth="1"/>
    <col min="6664" max="6664" width="27.140625" style="164" customWidth="1"/>
    <col min="6665" max="6665" width="20.7109375" style="164" customWidth="1"/>
    <col min="6666" max="6666" width="20.85546875" style="164" customWidth="1"/>
    <col min="6667" max="6667" width="20.28515625" style="164" customWidth="1"/>
    <col min="6668" max="6668" width="8.85546875" style="164" customWidth="1"/>
    <col min="6669" max="6669" width="9.140625" style="164"/>
    <col min="6670" max="6670" width="11" style="164" bestFit="1" customWidth="1"/>
    <col min="6671" max="6910" width="9.140625" style="164"/>
    <col min="6911" max="6911" width="11.5703125" style="164" customWidth="1"/>
    <col min="6912" max="6912" width="20.5703125" style="164" customWidth="1"/>
    <col min="6913" max="6913" width="6" style="164" customWidth="1"/>
    <col min="6914" max="6914" width="20.7109375" style="164" customWidth="1"/>
    <col min="6915" max="6915" width="20.28515625" style="164" customWidth="1"/>
    <col min="6916" max="6916" width="21.7109375" style="164" customWidth="1"/>
    <col min="6917" max="6917" width="20.7109375" style="164" customWidth="1"/>
    <col min="6918" max="6918" width="22.7109375" style="164" bestFit="1" customWidth="1"/>
    <col min="6919" max="6919" width="24.140625" style="164" customWidth="1"/>
    <col min="6920" max="6920" width="27.140625" style="164" customWidth="1"/>
    <col min="6921" max="6921" width="20.7109375" style="164" customWidth="1"/>
    <col min="6922" max="6922" width="20.85546875" style="164" customWidth="1"/>
    <col min="6923" max="6923" width="20.28515625" style="164" customWidth="1"/>
    <col min="6924" max="6924" width="8.85546875" style="164" customWidth="1"/>
    <col min="6925" max="6925" width="9.140625" style="164"/>
    <col min="6926" max="6926" width="11" style="164" bestFit="1" customWidth="1"/>
    <col min="6927" max="7166" width="9.140625" style="164"/>
    <col min="7167" max="7167" width="11.5703125" style="164" customWidth="1"/>
    <col min="7168" max="7168" width="20.5703125" style="164" customWidth="1"/>
    <col min="7169" max="7169" width="6" style="164" customWidth="1"/>
    <col min="7170" max="7170" width="20.7109375" style="164" customWidth="1"/>
    <col min="7171" max="7171" width="20.28515625" style="164" customWidth="1"/>
    <col min="7172" max="7172" width="21.7109375" style="164" customWidth="1"/>
    <col min="7173" max="7173" width="20.7109375" style="164" customWidth="1"/>
    <col min="7174" max="7174" width="22.7109375" style="164" bestFit="1" customWidth="1"/>
    <col min="7175" max="7175" width="24.140625" style="164" customWidth="1"/>
    <col min="7176" max="7176" width="27.140625" style="164" customWidth="1"/>
    <col min="7177" max="7177" width="20.7109375" style="164" customWidth="1"/>
    <col min="7178" max="7178" width="20.85546875" style="164" customWidth="1"/>
    <col min="7179" max="7179" width="20.28515625" style="164" customWidth="1"/>
    <col min="7180" max="7180" width="8.85546875" style="164" customWidth="1"/>
    <col min="7181" max="7181" width="9.140625" style="164"/>
    <col min="7182" max="7182" width="11" style="164" bestFit="1" customWidth="1"/>
    <col min="7183" max="7422" width="9.140625" style="164"/>
    <col min="7423" max="7423" width="11.5703125" style="164" customWidth="1"/>
    <col min="7424" max="7424" width="20.5703125" style="164" customWidth="1"/>
    <col min="7425" max="7425" width="6" style="164" customWidth="1"/>
    <col min="7426" max="7426" width="20.7109375" style="164" customWidth="1"/>
    <col min="7427" max="7427" width="20.28515625" style="164" customWidth="1"/>
    <col min="7428" max="7428" width="21.7109375" style="164" customWidth="1"/>
    <col min="7429" max="7429" width="20.7109375" style="164" customWidth="1"/>
    <col min="7430" max="7430" width="22.7109375" style="164" bestFit="1" customWidth="1"/>
    <col min="7431" max="7431" width="24.140625" style="164" customWidth="1"/>
    <col min="7432" max="7432" width="27.140625" style="164" customWidth="1"/>
    <col min="7433" max="7433" width="20.7109375" style="164" customWidth="1"/>
    <col min="7434" max="7434" width="20.85546875" style="164" customWidth="1"/>
    <col min="7435" max="7435" width="20.28515625" style="164" customWidth="1"/>
    <col min="7436" max="7436" width="8.85546875" style="164" customWidth="1"/>
    <col min="7437" max="7437" width="9.140625" style="164"/>
    <col min="7438" max="7438" width="11" style="164" bestFit="1" customWidth="1"/>
    <col min="7439" max="7678" width="9.140625" style="164"/>
    <col min="7679" max="7679" width="11.5703125" style="164" customWidth="1"/>
    <col min="7680" max="7680" width="20.5703125" style="164" customWidth="1"/>
    <col min="7681" max="7681" width="6" style="164" customWidth="1"/>
    <col min="7682" max="7682" width="20.7109375" style="164" customWidth="1"/>
    <col min="7683" max="7683" width="20.28515625" style="164" customWidth="1"/>
    <col min="7684" max="7684" width="21.7109375" style="164" customWidth="1"/>
    <col min="7685" max="7685" width="20.7109375" style="164" customWidth="1"/>
    <col min="7686" max="7686" width="22.7109375" style="164" bestFit="1" customWidth="1"/>
    <col min="7687" max="7687" width="24.140625" style="164" customWidth="1"/>
    <col min="7688" max="7688" width="27.140625" style="164" customWidth="1"/>
    <col min="7689" max="7689" width="20.7109375" style="164" customWidth="1"/>
    <col min="7690" max="7690" width="20.85546875" style="164" customWidth="1"/>
    <col min="7691" max="7691" width="20.28515625" style="164" customWidth="1"/>
    <col min="7692" max="7692" width="8.85546875" style="164" customWidth="1"/>
    <col min="7693" max="7693" width="9.140625" style="164"/>
    <col min="7694" max="7694" width="11" style="164" bestFit="1" customWidth="1"/>
    <col min="7695" max="7934" width="9.140625" style="164"/>
    <col min="7935" max="7935" width="11.5703125" style="164" customWidth="1"/>
    <col min="7936" max="7936" width="20.5703125" style="164" customWidth="1"/>
    <col min="7937" max="7937" width="6" style="164" customWidth="1"/>
    <col min="7938" max="7938" width="20.7109375" style="164" customWidth="1"/>
    <col min="7939" max="7939" width="20.28515625" style="164" customWidth="1"/>
    <col min="7940" max="7940" width="21.7109375" style="164" customWidth="1"/>
    <col min="7941" max="7941" width="20.7109375" style="164" customWidth="1"/>
    <col min="7942" max="7942" width="22.7109375" style="164" bestFit="1" customWidth="1"/>
    <col min="7943" max="7943" width="24.140625" style="164" customWidth="1"/>
    <col min="7944" max="7944" width="27.140625" style="164" customWidth="1"/>
    <col min="7945" max="7945" width="20.7109375" style="164" customWidth="1"/>
    <col min="7946" max="7946" width="20.85546875" style="164" customWidth="1"/>
    <col min="7947" max="7947" width="20.28515625" style="164" customWidth="1"/>
    <col min="7948" max="7948" width="8.85546875" style="164" customWidth="1"/>
    <col min="7949" max="7949" width="9.140625" style="164"/>
    <col min="7950" max="7950" width="11" style="164" bestFit="1" customWidth="1"/>
    <col min="7951" max="8190" width="9.140625" style="164"/>
    <col min="8191" max="8191" width="11.5703125" style="164" customWidth="1"/>
    <col min="8192" max="8192" width="20.5703125" style="164" customWidth="1"/>
    <col min="8193" max="8193" width="6" style="164" customWidth="1"/>
    <col min="8194" max="8194" width="20.7109375" style="164" customWidth="1"/>
    <col min="8195" max="8195" width="20.28515625" style="164" customWidth="1"/>
    <col min="8196" max="8196" width="21.7109375" style="164" customWidth="1"/>
    <col min="8197" max="8197" width="20.7109375" style="164" customWidth="1"/>
    <col min="8198" max="8198" width="22.7109375" style="164" bestFit="1" customWidth="1"/>
    <col min="8199" max="8199" width="24.140625" style="164" customWidth="1"/>
    <col min="8200" max="8200" width="27.140625" style="164" customWidth="1"/>
    <col min="8201" max="8201" width="20.7109375" style="164" customWidth="1"/>
    <col min="8202" max="8202" width="20.85546875" style="164" customWidth="1"/>
    <col min="8203" max="8203" width="20.28515625" style="164" customWidth="1"/>
    <col min="8204" max="8204" width="8.85546875" style="164" customWidth="1"/>
    <col min="8205" max="8205" width="9.140625" style="164"/>
    <col min="8206" max="8206" width="11" style="164" bestFit="1" customWidth="1"/>
    <col min="8207" max="8446" width="9.140625" style="164"/>
    <col min="8447" max="8447" width="11.5703125" style="164" customWidth="1"/>
    <col min="8448" max="8448" width="20.5703125" style="164" customWidth="1"/>
    <col min="8449" max="8449" width="6" style="164" customWidth="1"/>
    <col min="8450" max="8450" width="20.7109375" style="164" customWidth="1"/>
    <col min="8451" max="8451" width="20.28515625" style="164" customWidth="1"/>
    <col min="8452" max="8452" width="21.7109375" style="164" customWidth="1"/>
    <col min="8453" max="8453" width="20.7109375" style="164" customWidth="1"/>
    <col min="8454" max="8454" width="22.7109375" style="164" bestFit="1" customWidth="1"/>
    <col min="8455" max="8455" width="24.140625" style="164" customWidth="1"/>
    <col min="8456" max="8456" width="27.140625" style="164" customWidth="1"/>
    <col min="8457" max="8457" width="20.7109375" style="164" customWidth="1"/>
    <col min="8458" max="8458" width="20.85546875" style="164" customWidth="1"/>
    <col min="8459" max="8459" width="20.28515625" style="164" customWidth="1"/>
    <col min="8460" max="8460" width="8.85546875" style="164" customWidth="1"/>
    <col min="8461" max="8461" width="9.140625" style="164"/>
    <col min="8462" max="8462" width="11" style="164" bestFit="1" customWidth="1"/>
    <col min="8463" max="8702" width="9.140625" style="164"/>
    <col min="8703" max="8703" width="11.5703125" style="164" customWidth="1"/>
    <col min="8704" max="8704" width="20.5703125" style="164" customWidth="1"/>
    <col min="8705" max="8705" width="6" style="164" customWidth="1"/>
    <col min="8706" max="8706" width="20.7109375" style="164" customWidth="1"/>
    <col min="8707" max="8707" width="20.28515625" style="164" customWidth="1"/>
    <col min="8708" max="8708" width="21.7109375" style="164" customWidth="1"/>
    <col min="8709" max="8709" width="20.7109375" style="164" customWidth="1"/>
    <col min="8710" max="8710" width="22.7109375" style="164" bestFit="1" customWidth="1"/>
    <col min="8711" max="8711" width="24.140625" style="164" customWidth="1"/>
    <col min="8712" max="8712" width="27.140625" style="164" customWidth="1"/>
    <col min="8713" max="8713" width="20.7109375" style="164" customWidth="1"/>
    <col min="8714" max="8714" width="20.85546875" style="164" customWidth="1"/>
    <col min="8715" max="8715" width="20.28515625" style="164" customWidth="1"/>
    <col min="8716" max="8716" width="8.85546875" style="164" customWidth="1"/>
    <col min="8717" max="8717" width="9.140625" style="164"/>
    <col min="8718" max="8718" width="11" style="164" bestFit="1" customWidth="1"/>
    <col min="8719" max="8958" width="9.140625" style="164"/>
    <col min="8959" max="8959" width="11.5703125" style="164" customWidth="1"/>
    <col min="8960" max="8960" width="20.5703125" style="164" customWidth="1"/>
    <col min="8961" max="8961" width="6" style="164" customWidth="1"/>
    <col min="8962" max="8962" width="20.7109375" style="164" customWidth="1"/>
    <col min="8963" max="8963" width="20.28515625" style="164" customWidth="1"/>
    <col min="8964" max="8964" width="21.7109375" style="164" customWidth="1"/>
    <col min="8965" max="8965" width="20.7109375" style="164" customWidth="1"/>
    <col min="8966" max="8966" width="22.7109375" style="164" bestFit="1" customWidth="1"/>
    <col min="8967" max="8967" width="24.140625" style="164" customWidth="1"/>
    <col min="8968" max="8968" width="27.140625" style="164" customWidth="1"/>
    <col min="8969" max="8969" width="20.7109375" style="164" customWidth="1"/>
    <col min="8970" max="8970" width="20.85546875" style="164" customWidth="1"/>
    <col min="8971" max="8971" width="20.28515625" style="164" customWidth="1"/>
    <col min="8972" max="8972" width="8.85546875" style="164" customWidth="1"/>
    <col min="8973" max="8973" width="9.140625" style="164"/>
    <col min="8974" max="8974" width="11" style="164" bestFit="1" customWidth="1"/>
    <col min="8975" max="9214" width="9.140625" style="164"/>
    <col min="9215" max="9215" width="11.5703125" style="164" customWidth="1"/>
    <col min="9216" max="9216" width="20.5703125" style="164" customWidth="1"/>
    <col min="9217" max="9217" width="6" style="164" customWidth="1"/>
    <col min="9218" max="9218" width="20.7109375" style="164" customWidth="1"/>
    <col min="9219" max="9219" width="20.28515625" style="164" customWidth="1"/>
    <col min="9220" max="9220" width="21.7109375" style="164" customWidth="1"/>
    <col min="9221" max="9221" width="20.7109375" style="164" customWidth="1"/>
    <col min="9222" max="9222" width="22.7109375" style="164" bestFit="1" customWidth="1"/>
    <col min="9223" max="9223" width="24.140625" style="164" customWidth="1"/>
    <col min="9224" max="9224" width="27.140625" style="164" customWidth="1"/>
    <col min="9225" max="9225" width="20.7109375" style="164" customWidth="1"/>
    <col min="9226" max="9226" width="20.85546875" style="164" customWidth="1"/>
    <col min="9227" max="9227" width="20.28515625" style="164" customWidth="1"/>
    <col min="9228" max="9228" width="8.85546875" style="164" customWidth="1"/>
    <col min="9229" max="9229" width="9.140625" style="164"/>
    <col min="9230" max="9230" width="11" style="164" bestFit="1" customWidth="1"/>
    <col min="9231" max="9470" width="9.140625" style="164"/>
    <col min="9471" max="9471" width="11.5703125" style="164" customWidth="1"/>
    <col min="9472" max="9472" width="20.5703125" style="164" customWidth="1"/>
    <col min="9473" max="9473" width="6" style="164" customWidth="1"/>
    <col min="9474" max="9474" width="20.7109375" style="164" customWidth="1"/>
    <col min="9475" max="9475" width="20.28515625" style="164" customWidth="1"/>
    <col min="9476" max="9476" width="21.7109375" style="164" customWidth="1"/>
    <col min="9477" max="9477" width="20.7109375" style="164" customWidth="1"/>
    <col min="9478" max="9478" width="22.7109375" style="164" bestFit="1" customWidth="1"/>
    <col min="9479" max="9479" width="24.140625" style="164" customWidth="1"/>
    <col min="9480" max="9480" width="27.140625" style="164" customWidth="1"/>
    <col min="9481" max="9481" width="20.7109375" style="164" customWidth="1"/>
    <col min="9482" max="9482" width="20.85546875" style="164" customWidth="1"/>
    <col min="9483" max="9483" width="20.28515625" style="164" customWidth="1"/>
    <col min="9484" max="9484" width="8.85546875" style="164" customWidth="1"/>
    <col min="9485" max="9485" width="9.140625" style="164"/>
    <col min="9486" max="9486" width="11" style="164" bestFit="1" customWidth="1"/>
    <col min="9487" max="9726" width="9.140625" style="164"/>
    <col min="9727" max="9727" width="11.5703125" style="164" customWidth="1"/>
    <col min="9728" max="9728" width="20.5703125" style="164" customWidth="1"/>
    <col min="9729" max="9729" width="6" style="164" customWidth="1"/>
    <col min="9730" max="9730" width="20.7109375" style="164" customWidth="1"/>
    <col min="9731" max="9731" width="20.28515625" style="164" customWidth="1"/>
    <col min="9732" max="9732" width="21.7109375" style="164" customWidth="1"/>
    <col min="9733" max="9733" width="20.7109375" style="164" customWidth="1"/>
    <col min="9734" max="9734" width="22.7109375" style="164" bestFit="1" customWidth="1"/>
    <col min="9735" max="9735" width="24.140625" style="164" customWidth="1"/>
    <col min="9736" max="9736" width="27.140625" style="164" customWidth="1"/>
    <col min="9737" max="9737" width="20.7109375" style="164" customWidth="1"/>
    <col min="9738" max="9738" width="20.85546875" style="164" customWidth="1"/>
    <col min="9739" max="9739" width="20.28515625" style="164" customWidth="1"/>
    <col min="9740" max="9740" width="8.85546875" style="164" customWidth="1"/>
    <col min="9741" max="9741" width="9.140625" style="164"/>
    <col min="9742" max="9742" width="11" style="164" bestFit="1" customWidth="1"/>
    <col min="9743" max="9982" width="9.140625" style="164"/>
    <col min="9983" max="9983" width="11.5703125" style="164" customWidth="1"/>
    <col min="9984" max="9984" width="20.5703125" style="164" customWidth="1"/>
    <col min="9985" max="9985" width="6" style="164" customWidth="1"/>
    <col min="9986" max="9986" width="20.7109375" style="164" customWidth="1"/>
    <col min="9987" max="9987" width="20.28515625" style="164" customWidth="1"/>
    <col min="9988" max="9988" width="21.7109375" style="164" customWidth="1"/>
    <col min="9989" max="9989" width="20.7109375" style="164" customWidth="1"/>
    <col min="9990" max="9990" width="22.7109375" style="164" bestFit="1" customWidth="1"/>
    <col min="9991" max="9991" width="24.140625" style="164" customWidth="1"/>
    <col min="9992" max="9992" width="27.140625" style="164" customWidth="1"/>
    <col min="9993" max="9993" width="20.7109375" style="164" customWidth="1"/>
    <col min="9994" max="9994" width="20.85546875" style="164" customWidth="1"/>
    <col min="9995" max="9995" width="20.28515625" style="164" customWidth="1"/>
    <col min="9996" max="9996" width="8.85546875" style="164" customWidth="1"/>
    <col min="9997" max="9997" width="9.140625" style="164"/>
    <col min="9998" max="9998" width="11" style="164" bestFit="1" customWidth="1"/>
    <col min="9999" max="10238" width="9.140625" style="164"/>
    <col min="10239" max="10239" width="11.5703125" style="164" customWidth="1"/>
    <col min="10240" max="10240" width="20.5703125" style="164" customWidth="1"/>
    <col min="10241" max="10241" width="6" style="164" customWidth="1"/>
    <col min="10242" max="10242" width="20.7109375" style="164" customWidth="1"/>
    <col min="10243" max="10243" width="20.28515625" style="164" customWidth="1"/>
    <col min="10244" max="10244" width="21.7109375" style="164" customWidth="1"/>
    <col min="10245" max="10245" width="20.7109375" style="164" customWidth="1"/>
    <col min="10246" max="10246" width="22.7109375" style="164" bestFit="1" customWidth="1"/>
    <col min="10247" max="10247" width="24.140625" style="164" customWidth="1"/>
    <col min="10248" max="10248" width="27.140625" style="164" customWidth="1"/>
    <col min="10249" max="10249" width="20.7109375" style="164" customWidth="1"/>
    <col min="10250" max="10250" width="20.85546875" style="164" customWidth="1"/>
    <col min="10251" max="10251" width="20.28515625" style="164" customWidth="1"/>
    <col min="10252" max="10252" width="8.85546875" style="164" customWidth="1"/>
    <col min="10253" max="10253" width="9.140625" style="164"/>
    <col min="10254" max="10254" width="11" style="164" bestFit="1" customWidth="1"/>
    <col min="10255" max="10494" width="9.140625" style="164"/>
    <col min="10495" max="10495" width="11.5703125" style="164" customWidth="1"/>
    <col min="10496" max="10496" width="20.5703125" style="164" customWidth="1"/>
    <col min="10497" max="10497" width="6" style="164" customWidth="1"/>
    <col min="10498" max="10498" width="20.7109375" style="164" customWidth="1"/>
    <col min="10499" max="10499" width="20.28515625" style="164" customWidth="1"/>
    <col min="10500" max="10500" width="21.7109375" style="164" customWidth="1"/>
    <col min="10501" max="10501" width="20.7109375" style="164" customWidth="1"/>
    <col min="10502" max="10502" width="22.7109375" style="164" bestFit="1" customWidth="1"/>
    <col min="10503" max="10503" width="24.140625" style="164" customWidth="1"/>
    <col min="10504" max="10504" width="27.140625" style="164" customWidth="1"/>
    <col min="10505" max="10505" width="20.7109375" style="164" customWidth="1"/>
    <col min="10506" max="10506" width="20.85546875" style="164" customWidth="1"/>
    <col min="10507" max="10507" width="20.28515625" style="164" customWidth="1"/>
    <col min="10508" max="10508" width="8.85546875" style="164" customWidth="1"/>
    <col min="10509" max="10509" width="9.140625" style="164"/>
    <col min="10510" max="10510" width="11" style="164" bestFit="1" customWidth="1"/>
    <col min="10511" max="10750" width="9.140625" style="164"/>
    <col min="10751" max="10751" width="11.5703125" style="164" customWidth="1"/>
    <col min="10752" max="10752" width="20.5703125" style="164" customWidth="1"/>
    <col min="10753" max="10753" width="6" style="164" customWidth="1"/>
    <col min="10754" max="10754" width="20.7109375" style="164" customWidth="1"/>
    <col min="10755" max="10755" width="20.28515625" style="164" customWidth="1"/>
    <col min="10756" max="10756" width="21.7109375" style="164" customWidth="1"/>
    <col min="10757" max="10757" width="20.7109375" style="164" customWidth="1"/>
    <col min="10758" max="10758" width="22.7109375" style="164" bestFit="1" customWidth="1"/>
    <col min="10759" max="10759" width="24.140625" style="164" customWidth="1"/>
    <col min="10760" max="10760" width="27.140625" style="164" customWidth="1"/>
    <col min="10761" max="10761" width="20.7109375" style="164" customWidth="1"/>
    <col min="10762" max="10762" width="20.85546875" style="164" customWidth="1"/>
    <col min="10763" max="10763" width="20.28515625" style="164" customWidth="1"/>
    <col min="10764" max="10764" width="8.85546875" style="164" customWidth="1"/>
    <col min="10765" max="10765" width="9.140625" style="164"/>
    <col min="10766" max="10766" width="11" style="164" bestFit="1" customWidth="1"/>
    <col min="10767" max="11006" width="9.140625" style="164"/>
    <col min="11007" max="11007" width="11.5703125" style="164" customWidth="1"/>
    <col min="11008" max="11008" width="20.5703125" style="164" customWidth="1"/>
    <col min="11009" max="11009" width="6" style="164" customWidth="1"/>
    <col min="11010" max="11010" width="20.7109375" style="164" customWidth="1"/>
    <col min="11011" max="11011" width="20.28515625" style="164" customWidth="1"/>
    <col min="11012" max="11012" width="21.7109375" style="164" customWidth="1"/>
    <col min="11013" max="11013" width="20.7109375" style="164" customWidth="1"/>
    <col min="11014" max="11014" width="22.7109375" style="164" bestFit="1" customWidth="1"/>
    <col min="11015" max="11015" width="24.140625" style="164" customWidth="1"/>
    <col min="11016" max="11016" width="27.140625" style="164" customWidth="1"/>
    <col min="11017" max="11017" width="20.7109375" style="164" customWidth="1"/>
    <col min="11018" max="11018" width="20.85546875" style="164" customWidth="1"/>
    <col min="11019" max="11019" width="20.28515625" style="164" customWidth="1"/>
    <col min="11020" max="11020" width="8.85546875" style="164" customWidth="1"/>
    <col min="11021" max="11021" width="9.140625" style="164"/>
    <col min="11022" max="11022" width="11" style="164" bestFit="1" customWidth="1"/>
    <col min="11023" max="11262" width="9.140625" style="164"/>
    <col min="11263" max="11263" width="11.5703125" style="164" customWidth="1"/>
    <col min="11264" max="11264" width="20.5703125" style="164" customWidth="1"/>
    <col min="11265" max="11265" width="6" style="164" customWidth="1"/>
    <col min="11266" max="11266" width="20.7109375" style="164" customWidth="1"/>
    <col min="11267" max="11267" width="20.28515625" style="164" customWidth="1"/>
    <col min="11268" max="11268" width="21.7109375" style="164" customWidth="1"/>
    <col min="11269" max="11269" width="20.7109375" style="164" customWidth="1"/>
    <col min="11270" max="11270" width="22.7109375" style="164" bestFit="1" customWidth="1"/>
    <col min="11271" max="11271" width="24.140625" style="164" customWidth="1"/>
    <col min="11272" max="11272" width="27.140625" style="164" customWidth="1"/>
    <col min="11273" max="11273" width="20.7109375" style="164" customWidth="1"/>
    <col min="11274" max="11274" width="20.85546875" style="164" customWidth="1"/>
    <col min="11275" max="11275" width="20.28515625" style="164" customWidth="1"/>
    <col min="11276" max="11276" width="8.85546875" style="164" customWidth="1"/>
    <col min="11277" max="11277" width="9.140625" style="164"/>
    <col min="11278" max="11278" width="11" style="164" bestFit="1" customWidth="1"/>
    <col min="11279" max="11518" width="9.140625" style="164"/>
    <col min="11519" max="11519" width="11.5703125" style="164" customWidth="1"/>
    <col min="11520" max="11520" width="20.5703125" style="164" customWidth="1"/>
    <col min="11521" max="11521" width="6" style="164" customWidth="1"/>
    <col min="11522" max="11522" width="20.7109375" style="164" customWidth="1"/>
    <col min="11523" max="11523" width="20.28515625" style="164" customWidth="1"/>
    <col min="11524" max="11524" width="21.7109375" style="164" customWidth="1"/>
    <col min="11525" max="11525" width="20.7109375" style="164" customWidth="1"/>
    <col min="11526" max="11526" width="22.7109375" style="164" bestFit="1" customWidth="1"/>
    <col min="11527" max="11527" width="24.140625" style="164" customWidth="1"/>
    <col min="11528" max="11528" width="27.140625" style="164" customWidth="1"/>
    <col min="11529" max="11529" width="20.7109375" style="164" customWidth="1"/>
    <col min="11530" max="11530" width="20.85546875" style="164" customWidth="1"/>
    <col min="11531" max="11531" width="20.28515625" style="164" customWidth="1"/>
    <col min="11532" max="11532" width="8.85546875" style="164" customWidth="1"/>
    <col min="11533" max="11533" width="9.140625" style="164"/>
    <col min="11534" max="11534" width="11" style="164" bestFit="1" customWidth="1"/>
    <col min="11535" max="11774" width="9.140625" style="164"/>
    <col min="11775" max="11775" width="11.5703125" style="164" customWidth="1"/>
    <col min="11776" max="11776" width="20.5703125" style="164" customWidth="1"/>
    <col min="11777" max="11777" width="6" style="164" customWidth="1"/>
    <col min="11778" max="11778" width="20.7109375" style="164" customWidth="1"/>
    <col min="11779" max="11779" width="20.28515625" style="164" customWidth="1"/>
    <col min="11780" max="11780" width="21.7109375" style="164" customWidth="1"/>
    <col min="11781" max="11781" width="20.7109375" style="164" customWidth="1"/>
    <col min="11782" max="11782" width="22.7109375" style="164" bestFit="1" customWidth="1"/>
    <col min="11783" max="11783" width="24.140625" style="164" customWidth="1"/>
    <col min="11784" max="11784" width="27.140625" style="164" customWidth="1"/>
    <col min="11785" max="11785" width="20.7109375" style="164" customWidth="1"/>
    <col min="11786" max="11786" width="20.85546875" style="164" customWidth="1"/>
    <col min="11787" max="11787" width="20.28515625" style="164" customWidth="1"/>
    <col min="11788" max="11788" width="8.85546875" style="164" customWidth="1"/>
    <col min="11789" max="11789" width="9.140625" style="164"/>
    <col min="11790" max="11790" width="11" style="164" bestFit="1" customWidth="1"/>
    <col min="11791" max="12030" width="9.140625" style="164"/>
    <col min="12031" max="12031" width="11.5703125" style="164" customWidth="1"/>
    <col min="12032" max="12032" width="20.5703125" style="164" customWidth="1"/>
    <col min="12033" max="12033" width="6" style="164" customWidth="1"/>
    <col min="12034" max="12034" width="20.7109375" style="164" customWidth="1"/>
    <col min="12035" max="12035" width="20.28515625" style="164" customWidth="1"/>
    <col min="12036" max="12036" width="21.7109375" style="164" customWidth="1"/>
    <col min="12037" max="12037" width="20.7109375" style="164" customWidth="1"/>
    <col min="12038" max="12038" width="22.7109375" style="164" bestFit="1" customWidth="1"/>
    <col min="12039" max="12039" width="24.140625" style="164" customWidth="1"/>
    <col min="12040" max="12040" width="27.140625" style="164" customWidth="1"/>
    <col min="12041" max="12041" width="20.7109375" style="164" customWidth="1"/>
    <col min="12042" max="12042" width="20.85546875" style="164" customWidth="1"/>
    <col min="12043" max="12043" width="20.28515625" style="164" customWidth="1"/>
    <col min="12044" max="12044" width="8.85546875" style="164" customWidth="1"/>
    <col min="12045" max="12045" width="9.140625" style="164"/>
    <col min="12046" max="12046" width="11" style="164" bestFit="1" customWidth="1"/>
    <col min="12047" max="12286" width="9.140625" style="164"/>
    <col min="12287" max="12287" width="11.5703125" style="164" customWidth="1"/>
    <col min="12288" max="12288" width="20.5703125" style="164" customWidth="1"/>
    <col min="12289" max="12289" width="6" style="164" customWidth="1"/>
    <col min="12290" max="12290" width="20.7109375" style="164" customWidth="1"/>
    <col min="12291" max="12291" width="20.28515625" style="164" customWidth="1"/>
    <col min="12292" max="12292" width="21.7109375" style="164" customWidth="1"/>
    <col min="12293" max="12293" width="20.7109375" style="164" customWidth="1"/>
    <col min="12294" max="12294" width="22.7109375" style="164" bestFit="1" customWidth="1"/>
    <col min="12295" max="12295" width="24.140625" style="164" customWidth="1"/>
    <col min="12296" max="12296" width="27.140625" style="164" customWidth="1"/>
    <col min="12297" max="12297" width="20.7109375" style="164" customWidth="1"/>
    <col min="12298" max="12298" width="20.85546875" style="164" customWidth="1"/>
    <col min="12299" max="12299" width="20.28515625" style="164" customWidth="1"/>
    <col min="12300" max="12300" width="8.85546875" style="164" customWidth="1"/>
    <col min="12301" max="12301" width="9.140625" style="164"/>
    <col min="12302" max="12302" width="11" style="164" bestFit="1" customWidth="1"/>
    <col min="12303" max="12542" width="9.140625" style="164"/>
    <col min="12543" max="12543" width="11.5703125" style="164" customWidth="1"/>
    <col min="12544" max="12544" width="20.5703125" style="164" customWidth="1"/>
    <col min="12545" max="12545" width="6" style="164" customWidth="1"/>
    <col min="12546" max="12546" width="20.7109375" style="164" customWidth="1"/>
    <col min="12547" max="12547" width="20.28515625" style="164" customWidth="1"/>
    <col min="12548" max="12548" width="21.7109375" style="164" customWidth="1"/>
    <col min="12549" max="12549" width="20.7109375" style="164" customWidth="1"/>
    <col min="12550" max="12550" width="22.7109375" style="164" bestFit="1" customWidth="1"/>
    <col min="12551" max="12551" width="24.140625" style="164" customWidth="1"/>
    <col min="12552" max="12552" width="27.140625" style="164" customWidth="1"/>
    <col min="12553" max="12553" width="20.7109375" style="164" customWidth="1"/>
    <col min="12554" max="12554" width="20.85546875" style="164" customWidth="1"/>
    <col min="12555" max="12555" width="20.28515625" style="164" customWidth="1"/>
    <col min="12556" max="12556" width="8.85546875" style="164" customWidth="1"/>
    <col min="12557" max="12557" width="9.140625" style="164"/>
    <col min="12558" max="12558" width="11" style="164" bestFit="1" customWidth="1"/>
    <col min="12559" max="12798" width="9.140625" style="164"/>
    <col min="12799" max="12799" width="11.5703125" style="164" customWidth="1"/>
    <col min="12800" max="12800" width="20.5703125" style="164" customWidth="1"/>
    <col min="12801" max="12801" width="6" style="164" customWidth="1"/>
    <col min="12802" max="12802" width="20.7109375" style="164" customWidth="1"/>
    <col min="12803" max="12803" width="20.28515625" style="164" customWidth="1"/>
    <col min="12804" max="12804" width="21.7109375" style="164" customWidth="1"/>
    <col min="12805" max="12805" width="20.7109375" style="164" customWidth="1"/>
    <col min="12806" max="12806" width="22.7109375" style="164" bestFit="1" customWidth="1"/>
    <col min="12807" max="12807" width="24.140625" style="164" customWidth="1"/>
    <col min="12808" max="12808" width="27.140625" style="164" customWidth="1"/>
    <col min="12809" max="12809" width="20.7109375" style="164" customWidth="1"/>
    <col min="12810" max="12810" width="20.85546875" style="164" customWidth="1"/>
    <col min="12811" max="12811" width="20.28515625" style="164" customWidth="1"/>
    <col min="12812" max="12812" width="8.85546875" style="164" customWidth="1"/>
    <col min="12813" max="12813" width="9.140625" style="164"/>
    <col min="12814" max="12814" width="11" style="164" bestFit="1" customWidth="1"/>
    <col min="12815" max="13054" width="9.140625" style="164"/>
    <col min="13055" max="13055" width="11.5703125" style="164" customWidth="1"/>
    <col min="13056" max="13056" width="20.5703125" style="164" customWidth="1"/>
    <col min="13057" max="13057" width="6" style="164" customWidth="1"/>
    <col min="13058" max="13058" width="20.7109375" style="164" customWidth="1"/>
    <col min="13059" max="13059" width="20.28515625" style="164" customWidth="1"/>
    <col min="13060" max="13060" width="21.7109375" style="164" customWidth="1"/>
    <col min="13061" max="13061" width="20.7109375" style="164" customWidth="1"/>
    <col min="13062" max="13062" width="22.7109375" style="164" bestFit="1" customWidth="1"/>
    <col min="13063" max="13063" width="24.140625" style="164" customWidth="1"/>
    <col min="13064" max="13064" width="27.140625" style="164" customWidth="1"/>
    <col min="13065" max="13065" width="20.7109375" style="164" customWidth="1"/>
    <col min="13066" max="13066" width="20.85546875" style="164" customWidth="1"/>
    <col min="13067" max="13067" width="20.28515625" style="164" customWidth="1"/>
    <col min="13068" max="13068" width="8.85546875" style="164" customWidth="1"/>
    <col min="13069" max="13069" width="9.140625" style="164"/>
    <col min="13070" max="13070" width="11" style="164" bestFit="1" customWidth="1"/>
    <col min="13071" max="13310" width="9.140625" style="164"/>
    <col min="13311" max="13311" width="11.5703125" style="164" customWidth="1"/>
    <col min="13312" max="13312" width="20.5703125" style="164" customWidth="1"/>
    <col min="13313" max="13313" width="6" style="164" customWidth="1"/>
    <col min="13314" max="13314" width="20.7109375" style="164" customWidth="1"/>
    <col min="13315" max="13315" width="20.28515625" style="164" customWidth="1"/>
    <col min="13316" max="13316" width="21.7109375" style="164" customWidth="1"/>
    <col min="13317" max="13317" width="20.7109375" style="164" customWidth="1"/>
    <col min="13318" max="13318" width="22.7109375" style="164" bestFit="1" customWidth="1"/>
    <col min="13319" max="13319" width="24.140625" style="164" customWidth="1"/>
    <col min="13320" max="13320" width="27.140625" style="164" customWidth="1"/>
    <col min="13321" max="13321" width="20.7109375" style="164" customWidth="1"/>
    <col min="13322" max="13322" width="20.85546875" style="164" customWidth="1"/>
    <col min="13323" max="13323" width="20.28515625" style="164" customWidth="1"/>
    <col min="13324" max="13324" width="8.85546875" style="164" customWidth="1"/>
    <col min="13325" max="13325" width="9.140625" style="164"/>
    <col min="13326" max="13326" width="11" style="164" bestFit="1" customWidth="1"/>
    <col min="13327" max="13566" width="9.140625" style="164"/>
    <col min="13567" max="13567" width="11.5703125" style="164" customWidth="1"/>
    <col min="13568" max="13568" width="20.5703125" style="164" customWidth="1"/>
    <col min="13569" max="13569" width="6" style="164" customWidth="1"/>
    <col min="13570" max="13570" width="20.7109375" style="164" customWidth="1"/>
    <col min="13571" max="13571" width="20.28515625" style="164" customWidth="1"/>
    <col min="13572" max="13572" width="21.7109375" style="164" customWidth="1"/>
    <col min="13573" max="13573" width="20.7109375" style="164" customWidth="1"/>
    <col min="13574" max="13574" width="22.7109375" style="164" bestFit="1" customWidth="1"/>
    <col min="13575" max="13575" width="24.140625" style="164" customWidth="1"/>
    <col min="13576" max="13576" width="27.140625" style="164" customWidth="1"/>
    <col min="13577" max="13577" width="20.7109375" style="164" customWidth="1"/>
    <col min="13578" max="13578" width="20.85546875" style="164" customWidth="1"/>
    <col min="13579" max="13579" width="20.28515625" style="164" customWidth="1"/>
    <col min="13580" max="13580" width="8.85546875" style="164" customWidth="1"/>
    <col min="13581" max="13581" width="9.140625" style="164"/>
    <col min="13582" max="13582" width="11" style="164" bestFit="1" customWidth="1"/>
    <col min="13583" max="13822" width="9.140625" style="164"/>
    <col min="13823" max="13823" width="11.5703125" style="164" customWidth="1"/>
    <col min="13824" max="13824" width="20.5703125" style="164" customWidth="1"/>
    <col min="13825" max="13825" width="6" style="164" customWidth="1"/>
    <col min="13826" max="13826" width="20.7109375" style="164" customWidth="1"/>
    <col min="13827" max="13827" width="20.28515625" style="164" customWidth="1"/>
    <col min="13828" max="13828" width="21.7109375" style="164" customWidth="1"/>
    <col min="13829" max="13829" width="20.7109375" style="164" customWidth="1"/>
    <col min="13830" max="13830" width="22.7109375" style="164" bestFit="1" customWidth="1"/>
    <col min="13831" max="13831" width="24.140625" style="164" customWidth="1"/>
    <col min="13832" max="13832" width="27.140625" style="164" customWidth="1"/>
    <col min="13833" max="13833" width="20.7109375" style="164" customWidth="1"/>
    <col min="13834" max="13834" width="20.85546875" style="164" customWidth="1"/>
    <col min="13835" max="13835" width="20.28515625" style="164" customWidth="1"/>
    <col min="13836" max="13836" width="8.85546875" style="164" customWidth="1"/>
    <col min="13837" max="13837" width="9.140625" style="164"/>
    <col min="13838" max="13838" width="11" style="164" bestFit="1" customWidth="1"/>
    <col min="13839" max="14078" width="9.140625" style="164"/>
    <col min="14079" max="14079" width="11.5703125" style="164" customWidth="1"/>
    <col min="14080" max="14080" width="20.5703125" style="164" customWidth="1"/>
    <col min="14081" max="14081" width="6" style="164" customWidth="1"/>
    <col min="14082" max="14082" width="20.7109375" style="164" customWidth="1"/>
    <col min="14083" max="14083" width="20.28515625" style="164" customWidth="1"/>
    <col min="14084" max="14084" width="21.7109375" style="164" customWidth="1"/>
    <col min="14085" max="14085" width="20.7109375" style="164" customWidth="1"/>
    <col min="14086" max="14086" width="22.7109375" style="164" bestFit="1" customWidth="1"/>
    <col min="14087" max="14087" width="24.140625" style="164" customWidth="1"/>
    <col min="14088" max="14088" width="27.140625" style="164" customWidth="1"/>
    <col min="14089" max="14089" width="20.7109375" style="164" customWidth="1"/>
    <col min="14090" max="14090" width="20.85546875" style="164" customWidth="1"/>
    <col min="14091" max="14091" width="20.28515625" style="164" customWidth="1"/>
    <col min="14092" max="14092" width="8.85546875" style="164" customWidth="1"/>
    <col min="14093" max="14093" width="9.140625" style="164"/>
    <col min="14094" max="14094" width="11" style="164" bestFit="1" customWidth="1"/>
    <col min="14095" max="14334" width="9.140625" style="164"/>
    <col min="14335" max="14335" width="11.5703125" style="164" customWidth="1"/>
    <col min="14336" max="14336" width="20.5703125" style="164" customWidth="1"/>
    <col min="14337" max="14337" width="6" style="164" customWidth="1"/>
    <col min="14338" max="14338" width="20.7109375" style="164" customWidth="1"/>
    <col min="14339" max="14339" width="20.28515625" style="164" customWidth="1"/>
    <col min="14340" max="14340" width="21.7109375" style="164" customWidth="1"/>
    <col min="14341" max="14341" width="20.7109375" style="164" customWidth="1"/>
    <col min="14342" max="14342" width="22.7109375" style="164" bestFit="1" customWidth="1"/>
    <col min="14343" max="14343" width="24.140625" style="164" customWidth="1"/>
    <col min="14344" max="14344" width="27.140625" style="164" customWidth="1"/>
    <col min="14345" max="14345" width="20.7109375" style="164" customWidth="1"/>
    <col min="14346" max="14346" width="20.85546875" style="164" customWidth="1"/>
    <col min="14347" max="14347" width="20.28515625" style="164" customWidth="1"/>
    <col min="14348" max="14348" width="8.85546875" style="164" customWidth="1"/>
    <col min="14349" max="14349" width="9.140625" style="164"/>
    <col min="14350" max="14350" width="11" style="164" bestFit="1" customWidth="1"/>
    <col min="14351" max="14590" width="9.140625" style="164"/>
    <col min="14591" max="14591" width="11.5703125" style="164" customWidth="1"/>
    <col min="14592" max="14592" width="20.5703125" style="164" customWidth="1"/>
    <col min="14593" max="14593" width="6" style="164" customWidth="1"/>
    <col min="14594" max="14594" width="20.7109375" style="164" customWidth="1"/>
    <col min="14595" max="14595" width="20.28515625" style="164" customWidth="1"/>
    <col min="14596" max="14596" width="21.7109375" style="164" customWidth="1"/>
    <col min="14597" max="14597" width="20.7109375" style="164" customWidth="1"/>
    <col min="14598" max="14598" width="22.7109375" style="164" bestFit="1" customWidth="1"/>
    <col min="14599" max="14599" width="24.140625" style="164" customWidth="1"/>
    <col min="14600" max="14600" width="27.140625" style="164" customWidth="1"/>
    <col min="14601" max="14601" width="20.7109375" style="164" customWidth="1"/>
    <col min="14602" max="14602" width="20.85546875" style="164" customWidth="1"/>
    <col min="14603" max="14603" width="20.28515625" style="164" customWidth="1"/>
    <col min="14604" max="14604" width="8.85546875" style="164" customWidth="1"/>
    <col min="14605" max="14605" width="9.140625" style="164"/>
    <col min="14606" max="14606" width="11" style="164" bestFit="1" customWidth="1"/>
    <col min="14607" max="14846" width="9.140625" style="164"/>
    <col min="14847" max="14847" width="11.5703125" style="164" customWidth="1"/>
    <col min="14848" max="14848" width="20.5703125" style="164" customWidth="1"/>
    <col min="14849" max="14849" width="6" style="164" customWidth="1"/>
    <col min="14850" max="14850" width="20.7109375" style="164" customWidth="1"/>
    <col min="14851" max="14851" width="20.28515625" style="164" customWidth="1"/>
    <col min="14852" max="14852" width="21.7109375" style="164" customWidth="1"/>
    <col min="14853" max="14853" width="20.7109375" style="164" customWidth="1"/>
    <col min="14854" max="14854" width="22.7109375" style="164" bestFit="1" customWidth="1"/>
    <col min="14855" max="14855" width="24.140625" style="164" customWidth="1"/>
    <col min="14856" max="14856" width="27.140625" style="164" customWidth="1"/>
    <col min="14857" max="14857" width="20.7109375" style="164" customWidth="1"/>
    <col min="14858" max="14858" width="20.85546875" style="164" customWidth="1"/>
    <col min="14859" max="14859" width="20.28515625" style="164" customWidth="1"/>
    <col min="14860" max="14860" width="8.85546875" style="164" customWidth="1"/>
    <col min="14861" max="14861" width="9.140625" style="164"/>
    <col min="14862" max="14862" width="11" style="164" bestFit="1" customWidth="1"/>
    <col min="14863" max="15102" width="9.140625" style="164"/>
    <col min="15103" max="15103" width="11.5703125" style="164" customWidth="1"/>
    <col min="15104" max="15104" width="20.5703125" style="164" customWidth="1"/>
    <col min="15105" max="15105" width="6" style="164" customWidth="1"/>
    <col min="15106" max="15106" width="20.7109375" style="164" customWidth="1"/>
    <col min="15107" max="15107" width="20.28515625" style="164" customWidth="1"/>
    <col min="15108" max="15108" width="21.7109375" style="164" customWidth="1"/>
    <col min="15109" max="15109" width="20.7109375" style="164" customWidth="1"/>
    <col min="15110" max="15110" width="22.7109375" style="164" bestFit="1" customWidth="1"/>
    <col min="15111" max="15111" width="24.140625" style="164" customWidth="1"/>
    <col min="15112" max="15112" width="27.140625" style="164" customWidth="1"/>
    <col min="15113" max="15113" width="20.7109375" style="164" customWidth="1"/>
    <col min="15114" max="15114" width="20.85546875" style="164" customWidth="1"/>
    <col min="15115" max="15115" width="20.28515625" style="164" customWidth="1"/>
    <col min="15116" max="15116" width="8.85546875" style="164" customWidth="1"/>
    <col min="15117" max="15117" width="9.140625" style="164"/>
    <col min="15118" max="15118" width="11" style="164" bestFit="1" customWidth="1"/>
    <col min="15119" max="15358" width="9.140625" style="164"/>
    <col min="15359" max="15359" width="11.5703125" style="164" customWidth="1"/>
    <col min="15360" max="15360" width="20.5703125" style="164" customWidth="1"/>
    <col min="15361" max="15361" width="6" style="164" customWidth="1"/>
    <col min="15362" max="15362" width="20.7109375" style="164" customWidth="1"/>
    <col min="15363" max="15363" width="20.28515625" style="164" customWidth="1"/>
    <col min="15364" max="15364" width="21.7109375" style="164" customWidth="1"/>
    <col min="15365" max="15365" width="20.7109375" style="164" customWidth="1"/>
    <col min="15366" max="15366" width="22.7109375" style="164" bestFit="1" customWidth="1"/>
    <col min="15367" max="15367" width="24.140625" style="164" customWidth="1"/>
    <col min="15368" max="15368" width="27.140625" style="164" customWidth="1"/>
    <col min="15369" max="15369" width="20.7109375" style="164" customWidth="1"/>
    <col min="15370" max="15370" width="20.85546875" style="164" customWidth="1"/>
    <col min="15371" max="15371" width="20.28515625" style="164" customWidth="1"/>
    <col min="15372" max="15372" width="8.85546875" style="164" customWidth="1"/>
    <col min="15373" max="15373" width="9.140625" style="164"/>
    <col min="15374" max="15374" width="11" style="164" bestFit="1" customWidth="1"/>
    <col min="15375" max="15614" width="9.140625" style="164"/>
    <col min="15615" max="15615" width="11.5703125" style="164" customWidth="1"/>
    <col min="15616" max="15616" width="20.5703125" style="164" customWidth="1"/>
    <col min="15617" max="15617" width="6" style="164" customWidth="1"/>
    <col min="15618" max="15618" width="20.7109375" style="164" customWidth="1"/>
    <col min="15619" max="15619" width="20.28515625" style="164" customWidth="1"/>
    <col min="15620" max="15620" width="21.7109375" style="164" customWidth="1"/>
    <col min="15621" max="15621" width="20.7109375" style="164" customWidth="1"/>
    <col min="15622" max="15622" width="22.7109375" style="164" bestFit="1" customWidth="1"/>
    <col min="15623" max="15623" width="24.140625" style="164" customWidth="1"/>
    <col min="15624" max="15624" width="27.140625" style="164" customWidth="1"/>
    <col min="15625" max="15625" width="20.7109375" style="164" customWidth="1"/>
    <col min="15626" max="15626" width="20.85546875" style="164" customWidth="1"/>
    <col min="15627" max="15627" width="20.28515625" style="164" customWidth="1"/>
    <col min="15628" max="15628" width="8.85546875" style="164" customWidth="1"/>
    <col min="15629" max="15629" width="9.140625" style="164"/>
    <col min="15630" max="15630" width="11" style="164" bestFit="1" customWidth="1"/>
    <col min="15631" max="15870" width="9.140625" style="164"/>
    <col min="15871" max="15871" width="11.5703125" style="164" customWidth="1"/>
    <col min="15872" max="15872" width="20.5703125" style="164" customWidth="1"/>
    <col min="15873" max="15873" width="6" style="164" customWidth="1"/>
    <col min="15874" max="15874" width="20.7109375" style="164" customWidth="1"/>
    <col min="15875" max="15875" width="20.28515625" style="164" customWidth="1"/>
    <col min="15876" max="15876" width="21.7109375" style="164" customWidth="1"/>
    <col min="15877" max="15877" width="20.7109375" style="164" customWidth="1"/>
    <col min="15878" max="15878" width="22.7109375" style="164" bestFit="1" customWidth="1"/>
    <col min="15879" max="15879" width="24.140625" style="164" customWidth="1"/>
    <col min="15880" max="15880" width="27.140625" style="164" customWidth="1"/>
    <col min="15881" max="15881" width="20.7109375" style="164" customWidth="1"/>
    <col min="15882" max="15882" width="20.85546875" style="164" customWidth="1"/>
    <col min="15883" max="15883" width="20.28515625" style="164" customWidth="1"/>
    <col min="15884" max="15884" width="8.85546875" style="164" customWidth="1"/>
    <col min="15885" max="15885" width="9.140625" style="164"/>
    <col min="15886" max="15886" width="11" style="164" bestFit="1" customWidth="1"/>
    <col min="15887" max="16126" width="9.140625" style="164"/>
    <col min="16127" max="16127" width="11.5703125" style="164" customWidth="1"/>
    <col min="16128" max="16128" width="20.5703125" style="164" customWidth="1"/>
    <col min="16129" max="16129" width="6" style="164" customWidth="1"/>
    <col min="16130" max="16130" width="20.7109375" style="164" customWidth="1"/>
    <col min="16131" max="16131" width="20.28515625" style="164" customWidth="1"/>
    <col min="16132" max="16132" width="21.7109375" style="164" customWidth="1"/>
    <col min="16133" max="16133" width="20.7109375" style="164" customWidth="1"/>
    <col min="16134" max="16134" width="22.7109375" style="164" bestFit="1" customWidth="1"/>
    <col min="16135" max="16135" width="24.140625" style="164" customWidth="1"/>
    <col min="16136" max="16136" width="27.140625" style="164" customWidth="1"/>
    <col min="16137" max="16137" width="20.7109375" style="164" customWidth="1"/>
    <col min="16138" max="16138" width="20.85546875" style="164" customWidth="1"/>
    <col min="16139" max="16139" width="20.28515625" style="164" customWidth="1"/>
    <col min="16140" max="16140" width="8.85546875" style="164" customWidth="1"/>
    <col min="16141" max="16141" width="9.140625" style="164"/>
    <col min="16142" max="16142" width="11" style="164" bestFit="1" customWidth="1"/>
    <col min="16143" max="16384" width="9.140625" style="164"/>
  </cols>
  <sheetData>
    <row r="1" spans="1:16" ht="27.75" x14ac:dyDescent="0.4">
      <c r="B1" s="163"/>
      <c r="C1" s="163"/>
      <c r="D1" s="438" t="s">
        <v>1215</v>
      </c>
      <c r="E1" s="438"/>
      <c r="F1" s="438"/>
      <c r="G1" s="438"/>
      <c r="H1" s="438"/>
      <c r="I1" s="438"/>
      <c r="J1" s="438"/>
      <c r="K1" s="438"/>
      <c r="L1" s="438"/>
    </row>
    <row r="2" spans="1:16" ht="18" x14ac:dyDescent="0.25">
      <c r="G2" s="165" t="s">
        <v>1216</v>
      </c>
      <c r="H2" s="166" t="s">
        <v>6</v>
      </c>
      <c r="I2" s="167"/>
    </row>
    <row r="3" spans="1:16" ht="18" x14ac:dyDescent="0.25">
      <c r="D3" s="168"/>
      <c r="G3" s="165" t="s">
        <v>1217</v>
      </c>
      <c r="H3" s="166" t="s">
        <v>4</v>
      </c>
      <c r="I3" s="167"/>
    </row>
    <row r="4" spans="1:16" ht="20.25" customHeight="1" x14ac:dyDescent="0.2"/>
    <row r="5" spans="1:16" ht="48.75" customHeight="1" x14ac:dyDescent="0.2">
      <c r="B5" s="439" t="s">
        <v>1218</v>
      </c>
      <c r="C5" s="439"/>
      <c r="D5" s="439"/>
      <c r="E5" s="439"/>
      <c r="F5" s="439"/>
      <c r="G5" s="439"/>
      <c r="H5" s="439"/>
      <c r="I5" s="439"/>
      <c r="J5" s="439"/>
      <c r="K5" s="439"/>
      <c r="L5" s="439"/>
      <c r="M5" s="439"/>
    </row>
    <row r="6" spans="1:16" ht="70.5" customHeight="1" x14ac:dyDescent="0.2">
      <c r="B6" s="439" t="s">
        <v>1219</v>
      </c>
      <c r="C6" s="439"/>
      <c r="D6" s="439"/>
      <c r="E6" s="439"/>
      <c r="F6" s="439"/>
      <c r="G6" s="439"/>
      <c r="H6" s="439"/>
      <c r="I6" s="439"/>
      <c r="J6" s="439"/>
      <c r="K6" s="439"/>
      <c r="L6" s="439"/>
      <c r="M6" s="439"/>
    </row>
    <row r="7" spans="1:16" ht="70.5" customHeight="1" x14ac:dyDescent="0.2">
      <c r="B7" s="439" t="s">
        <v>1220</v>
      </c>
      <c r="C7" s="439"/>
      <c r="D7" s="439"/>
      <c r="E7" s="439"/>
      <c r="F7" s="439"/>
      <c r="G7" s="439"/>
      <c r="H7" s="439"/>
      <c r="I7" s="439"/>
      <c r="J7" s="439"/>
      <c r="K7" s="439"/>
      <c r="L7" s="439"/>
      <c r="M7" s="439"/>
      <c r="N7" s="169"/>
    </row>
    <row r="8" spans="1:16" ht="56.25" customHeight="1" x14ac:dyDescent="0.2">
      <c r="B8" s="439" t="s">
        <v>1221</v>
      </c>
      <c r="C8" s="439"/>
      <c r="D8" s="439"/>
      <c r="E8" s="439"/>
      <c r="F8" s="439"/>
      <c r="G8" s="439"/>
      <c r="H8" s="439"/>
      <c r="I8" s="439"/>
      <c r="J8" s="439"/>
      <c r="K8" s="439"/>
      <c r="L8" s="439"/>
      <c r="M8" s="439"/>
      <c r="N8" s="169"/>
    </row>
    <row r="9" spans="1:16" ht="6" customHeight="1" x14ac:dyDescent="0.2">
      <c r="B9" s="169"/>
      <c r="C9" s="169"/>
      <c r="D9" s="169"/>
      <c r="E9" s="169"/>
      <c r="F9" s="169"/>
      <c r="G9" s="169"/>
      <c r="H9" s="169"/>
      <c r="I9" s="169"/>
      <c r="J9" s="169"/>
      <c r="K9" s="169"/>
      <c r="L9" s="169"/>
      <c r="M9" s="169"/>
      <c r="N9" s="169"/>
    </row>
    <row r="10" spans="1:16" s="176" customFormat="1" ht="23.25" x14ac:dyDescent="0.35">
      <c r="A10" s="170" t="s">
        <v>1222</v>
      </c>
      <c r="B10" s="171" t="s">
        <v>1222</v>
      </c>
      <c r="C10" s="172"/>
      <c r="D10" s="173"/>
      <c r="E10" s="173"/>
      <c r="F10" s="174"/>
      <c r="G10" s="174"/>
      <c r="H10" s="174"/>
      <c r="I10" s="174"/>
      <c r="J10" s="174"/>
      <c r="K10" s="174"/>
      <c r="L10" s="174"/>
      <c r="M10" s="175"/>
      <c r="N10" s="164"/>
      <c r="O10" s="164"/>
      <c r="P10" s="164"/>
    </row>
    <row r="11" spans="1:16" s="176" customFormat="1" ht="20.25" x14ac:dyDescent="0.3">
      <c r="A11" s="170"/>
      <c r="B11" s="177"/>
      <c r="C11" s="177"/>
      <c r="D11" s="178"/>
      <c r="E11" s="178"/>
      <c r="F11" s="179"/>
      <c r="G11" s="179"/>
      <c r="H11" s="179"/>
      <c r="I11" s="179"/>
      <c r="J11" s="179"/>
      <c r="K11" s="179"/>
      <c r="L11" s="179"/>
    </row>
    <row r="12" spans="1:16" s="183" customFormat="1" ht="22.5" customHeight="1" x14ac:dyDescent="0.3">
      <c r="A12" s="180" t="s">
        <v>1223</v>
      </c>
      <c r="B12" s="181" t="s">
        <v>1224</v>
      </c>
      <c r="C12" s="440" t="s">
        <v>1225</v>
      </c>
      <c r="D12" s="440"/>
      <c r="E12" s="440" t="s">
        <v>1226</v>
      </c>
      <c r="F12" s="440"/>
      <c r="G12" s="181" t="s">
        <v>1227</v>
      </c>
      <c r="H12" s="181" t="s">
        <v>1228</v>
      </c>
      <c r="I12" s="181" t="s">
        <v>1229</v>
      </c>
      <c r="J12" s="182" t="s">
        <v>1230</v>
      </c>
      <c r="K12" s="181" t="s">
        <v>1231</v>
      </c>
      <c r="L12" s="181" t="s">
        <v>1232</v>
      </c>
    </row>
    <row r="13" spans="1:16" s="185" customFormat="1" ht="21.75" customHeight="1" x14ac:dyDescent="0.2">
      <c r="A13" s="184"/>
    </row>
    <row r="14" spans="1:16" s="185" customFormat="1" ht="23.1" customHeight="1" x14ac:dyDescent="0.2">
      <c r="A14" s="184"/>
      <c r="B14" s="186" t="s">
        <v>1233</v>
      </c>
      <c r="C14" s="186" t="s">
        <v>1234</v>
      </c>
      <c r="D14" s="187">
        <v>1750000000</v>
      </c>
      <c r="E14" s="441">
        <v>6.2500000000000003E-3</v>
      </c>
      <c r="F14" s="441"/>
      <c r="G14" s="186" t="s">
        <v>1235</v>
      </c>
      <c r="H14" s="188">
        <v>1.45</v>
      </c>
      <c r="I14" s="189">
        <v>2537500000</v>
      </c>
      <c r="J14" s="190">
        <v>43675</v>
      </c>
      <c r="K14" s="190" t="s">
        <v>1236</v>
      </c>
      <c r="L14" s="186" t="s">
        <v>1237</v>
      </c>
    </row>
    <row r="15" spans="1:16" s="185" customFormat="1" ht="23.1" customHeight="1" x14ac:dyDescent="0.2">
      <c r="A15" s="184"/>
      <c r="B15" s="186" t="s">
        <v>1238</v>
      </c>
      <c r="C15" s="186" t="s">
        <v>1239</v>
      </c>
      <c r="D15" s="187">
        <v>900000000</v>
      </c>
      <c r="E15" s="436" t="s">
        <v>1240</v>
      </c>
      <c r="F15" s="436"/>
      <c r="G15" s="186" t="s">
        <v>1241</v>
      </c>
      <c r="H15" s="188">
        <v>1.8</v>
      </c>
      <c r="I15" s="189">
        <v>1620000000</v>
      </c>
      <c r="J15" s="190">
        <v>43059</v>
      </c>
      <c r="K15" s="190" t="s">
        <v>1236</v>
      </c>
      <c r="L15" s="186" t="s">
        <v>1237</v>
      </c>
    </row>
    <row r="16" spans="1:16" s="185" customFormat="1" ht="23.1" customHeight="1" x14ac:dyDescent="0.2">
      <c r="A16" s="184"/>
      <c r="B16" s="186" t="s">
        <v>1242</v>
      </c>
      <c r="C16" s="186" t="s">
        <v>1243</v>
      </c>
      <c r="D16" s="187">
        <v>1750000000</v>
      </c>
      <c r="E16" s="441">
        <v>2.2499999999999999E-2</v>
      </c>
      <c r="F16" s="441"/>
      <c r="G16" s="186" t="s">
        <v>1235</v>
      </c>
      <c r="H16" s="188">
        <v>1.0954999999999999</v>
      </c>
      <c r="I16" s="189">
        <v>1917125000</v>
      </c>
      <c r="J16" s="190">
        <v>43733</v>
      </c>
      <c r="K16" s="190" t="s">
        <v>1236</v>
      </c>
      <c r="L16" s="186" t="s">
        <v>1237</v>
      </c>
    </row>
    <row r="17" spans="1:12" s="185" customFormat="1" ht="23.1" customHeight="1" x14ac:dyDescent="0.2">
      <c r="A17" s="184"/>
      <c r="B17" s="186" t="s">
        <v>1244</v>
      </c>
      <c r="C17" s="186" t="s">
        <v>1234</v>
      </c>
      <c r="D17" s="187">
        <v>1000000000</v>
      </c>
      <c r="E17" s="441">
        <v>7.4999999999999997E-3</v>
      </c>
      <c r="F17" s="441"/>
      <c r="G17" s="186" t="s">
        <v>1235</v>
      </c>
      <c r="H17" s="188">
        <v>1.423</v>
      </c>
      <c r="I17" s="189">
        <v>1423000000</v>
      </c>
      <c r="J17" s="190">
        <v>44498</v>
      </c>
      <c r="K17" s="190" t="s">
        <v>1236</v>
      </c>
      <c r="L17" s="186" t="s">
        <v>1237</v>
      </c>
    </row>
    <row r="18" spans="1:12" s="185" customFormat="1" ht="23.1" customHeight="1" x14ac:dyDescent="0.2">
      <c r="A18" s="184"/>
      <c r="B18" s="186" t="s">
        <v>1245</v>
      </c>
      <c r="C18" s="186" t="s">
        <v>1246</v>
      </c>
      <c r="D18" s="187">
        <v>1000000000</v>
      </c>
      <c r="E18" s="442" t="s">
        <v>1247</v>
      </c>
      <c r="F18" s="442"/>
      <c r="G18" s="186" t="s">
        <v>1241</v>
      </c>
      <c r="H18" s="188">
        <v>0.998</v>
      </c>
      <c r="I18" s="189">
        <v>998000000</v>
      </c>
      <c r="J18" s="190">
        <v>43775</v>
      </c>
      <c r="K18" s="190" t="s">
        <v>1236</v>
      </c>
      <c r="L18" s="186" t="s">
        <v>1237</v>
      </c>
    </row>
    <row r="19" spans="1:12" s="185" customFormat="1" ht="23.1" customHeight="1" x14ac:dyDescent="0.2">
      <c r="A19" s="184"/>
      <c r="B19" s="186" t="s">
        <v>1248</v>
      </c>
      <c r="C19" s="186" t="s">
        <v>1243</v>
      </c>
      <c r="D19" s="187">
        <v>1750000000</v>
      </c>
      <c r="E19" s="437">
        <v>1.95E-2</v>
      </c>
      <c r="F19" s="437"/>
      <c r="G19" s="186" t="s">
        <v>1235</v>
      </c>
      <c r="H19" s="188">
        <v>1.2483</v>
      </c>
      <c r="I19" s="189">
        <v>2184525000</v>
      </c>
      <c r="J19" s="190">
        <v>43923</v>
      </c>
      <c r="K19" s="190" t="s">
        <v>1236</v>
      </c>
      <c r="L19" s="186" t="s">
        <v>1237</v>
      </c>
    </row>
    <row r="20" spans="1:12" s="185" customFormat="1" ht="23.1" customHeight="1" x14ac:dyDescent="0.2">
      <c r="A20" s="184"/>
      <c r="B20" s="186" t="s">
        <v>1249</v>
      </c>
      <c r="C20" s="186" t="s">
        <v>1239</v>
      </c>
      <c r="D20" s="187">
        <v>500000000</v>
      </c>
      <c r="E20" s="436" t="s">
        <v>1250</v>
      </c>
      <c r="F20" s="436"/>
      <c r="G20" s="186" t="s">
        <v>1241</v>
      </c>
      <c r="H20" s="188">
        <v>1.8568</v>
      </c>
      <c r="I20" s="189">
        <v>928400000</v>
      </c>
      <c r="J20" s="190">
        <v>43206</v>
      </c>
      <c r="K20" s="190" t="s">
        <v>1236</v>
      </c>
      <c r="L20" s="186" t="s">
        <v>1237</v>
      </c>
    </row>
    <row r="21" spans="1:12" s="185" customFormat="1" ht="23.1" customHeight="1" x14ac:dyDescent="0.2">
      <c r="A21" s="184"/>
      <c r="B21" s="186" t="s">
        <v>1251</v>
      </c>
      <c r="C21" s="186" t="s">
        <v>1234</v>
      </c>
      <c r="D21" s="187">
        <v>1250000000</v>
      </c>
      <c r="E21" s="437">
        <v>2.5000000000000001E-3</v>
      </c>
      <c r="F21" s="437"/>
      <c r="G21" s="186" t="s">
        <v>1235</v>
      </c>
      <c r="H21" s="188">
        <v>1.3158697399999999</v>
      </c>
      <c r="I21" s="189">
        <v>1644837174.9999998</v>
      </c>
      <c r="J21" s="190">
        <v>44678</v>
      </c>
      <c r="K21" s="190" t="s">
        <v>1236</v>
      </c>
      <c r="L21" s="186" t="s">
        <v>1237</v>
      </c>
    </row>
    <row r="22" spans="1:12" s="185" customFormat="1" ht="23.1" customHeight="1" x14ac:dyDescent="0.2">
      <c r="A22" s="184"/>
      <c r="B22" s="186" t="s">
        <v>1252</v>
      </c>
      <c r="C22" s="186" t="s">
        <v>1234</v>
      </c>
      <c r="D22" s="187">
        <v>1250000000</v>
      </c>
      <c r="E22" s="437">
        <v>5.0000000000000001E-3</v>
      </c>
      <c r="F22" s="437"/>
      <c r="G22" s="186" t="s">
        <v>1235</v>
      </c>
      <c r="H22" s="188">
        <v>1.393464</v>
      </c>
      <c r="I22" s="189">
        <v>1741830000</v>
      </c>
      <c r="J22" s="190">
        <v>43997</v>
      </c>
      <c r="K22" s="190" t="s">
        <v>1236</v>
      </c>
      <c r="L22" s="186" t="s">
        <v>1237</v>
      </c>
    </row>
    <row r="23" spans="1:12" s="185" customFormat="1" ht="23.1" customHeight="1" x14ac:dyDescent="0.2">
      <c r="A23" s="184"/>
      <c r="B23" s="186" t="s">
        <v>1253</v>
      </c>
      <c r="C23" s="186" t="s">
        <v>1234</v>
      </c>
      <c r="D23" s="187">
        <v>1000000000</v>
      </c>
      <c r="E23" s="437">
        <v>3.7499999999999999E-3</v>
      </c>
      <c r="F23" s="437"/>
      <c r="G23" s="186" t="s">
        <v>1235</v>
      </c>
      <c r="H23" s="188">
        <v>1.5035000000000001</v>
      </c>
      <c r="I23" s="189">
        <v>1503500000</v>
      </c>
      <c r="J23" s="190">
        <v>44208</v>
      </c>
      <c r="K23" s="190" t="s">
        <v>1236</v>
      </c>
      <c r="L23" s="186" t="s">
        <v>1237</v>
      </c>
    </row>
    <row r="24" spans="1:12" s="185" customFormat="1" ht="23.1" customHeight="1" x14ac:dyDescent="0.2">
      <c r="A24" s="184"/>
      <c r="B24" s="186" t="s">
        <v>1254</v>
      </c>
      <c r="C24" s="186" t="s">
        <v>1239</v>
      </c>
      <c r="D24" s="187">
        <v>400000000</v>
      </c>
      <c r="E24" s="437" t="s">
        <v>1255</v>
      </c>
      <c r="F24" s="437"/>
      <c r="G24" s="186" t="s">
        <v>1241</v>
      </c>
      <c r="H24" s="188">
        <v>2.0216599999999998</v>
      </c>
      <c r="I24" s="189">
        <v>808663999.99999988</v>
      </c>
      <c r="J24" s="190">
        <v>43497</v>
      </c>
      <c r="K24" s="190" t="s">
        <v>1236</v>
      </c>
      <c r="L24" s="186" t="s">
        <v>1237</v>
      </c>
    </row>
    <row r="25" spans="1:12" s="185" customFormat="1" ht="23.1" customHeight="1" x14ac:dyDescent="0.2">
      <c r="A25" s="184"/>
      <c r="B25" s="186" t="s">
        <v>1256</v>
      </c>
      <c r="C25" s="186" t="s">
        <v>1243</v>
      </c>
      <c r="D25" s="187">
        <v>1750000000</v>
      </c>
      <c r="E25" s="437">
        <v>2.2499999999999999E-2</v>
      </c>
      <c r="F25" s="437"/>
      <c r="G25" s="186" t="s">
        <v>1235</v>
      </c>
      <c r="H25" s="188">
        <v>1.3274999999999999</v>
      </c>
      <c r="I25" s="189">
        <v>2323125000</v>
      </c>
      <c r="J25" s="190">
        <v>44270</v>
      </c>
      <c r="K25" s="190" t="s">
        <v>1236</v>
      </c>
      <c r="L25" s="186" t="s">
        <v>1237</v>
      </c>
    </row>
    <row r="26" spans="1:12" s="185" customFormat="1" ht="23.1" customHeight="1" x14ac:dyDescent="0.2">
      <c r="A26" s="184"/>
      <c r="B26" s="186" t="s">
        <v>1257</v>
      </c>
      <c r="C26" s="186" t="s">
        <v>1243</v>
      </c>
      <c r="D26" s="187">
        <v>500000000</v>
      </c>
      <c r="E26" s="437">
        <v>2.2499999999999999E-2</v>
      </c>
      <c r="F26" s="437"/>
      <c r="G26" s="186" t="s">
        <v>1235</v>
      </c>
      <c r="H26" s="188">
        <v>1.284</v>
      </c>
      <c r="I26" s="189">
        <v>642000000</v>
      </c>
      <c r="J26" s="190">
        <v>44270</v>
      </c>
      <c r="K26" s="190" t="s">
        <v>1236</v>
      </c>
      <c r="L26" s="186" t="s">
        <v>1237</v>
      </c>
    </row>
    <row r="27" spans="1:12" s="185" customFormat="1" ht="23.1" customHeight="1" x14ac:dyDescent="0.2">
      <c r="A27" s="184"/>
      <c r="B27" s="186" t="s">
        <v>1258</v>
      </c>
      <c r="C27" s="186" t="s">
        <v>1234</v>
      </c>
      <c r="D27" s="187">
        <v>1000000000</v>
      </c>
      <c r="E27" s="437">
        <v>3.7499999999999999E-3</v>
      </c>
      <c r="F27" s="437"/>
      <c r="G27" s="186" t="s">
        <v>1235</v>
      </c>
      <c r="H27" s="188">
        <v>1.4373</v>
      </c>
      <c r="I27" s="189">
        <v>1437300000</v>
      </c>
      <c r="J27" s="190">
        <v>45043</v>
      </c>
      <c r="K27" s="190" t="s">
        <v>1236</v>
      </c>
      <c r="L27" s="186" t="s">
        <v>1237</v>
      </c>
    </row>
    <row r="28" spans="1:12" s="185" customFormat="1" ht="23.1" customHeight="1" x14ac:dyDescent="0.2">
      <c r="A28" s="184"/>
      <c r="B28" s="186" t="s">
        <v>1259</v>
      </c>
      <c r="C28" s="186" t="s">
        <v>1260</v>
      </c>
      <c r="D28" s="187">
        <v>1500000000</v>
      </c>
      <c r="E28" s="437">
        <v>1.6799999999999999E-2</v>
      </c>
      <c r="F28" s="437"/>
      <c r="G28" s="186" t="s">
        <v>1235</v>
      </c>
      <c r="H28" s="188">
        <v>1</v>
      </c>
      <c r="I28" s="189">
        <v>1500000000</v>
      </c>
      <c r="J28" s="190">
        <v>44355</v>
      </c>
      <c r="K28" s="190" t="s">
        <v>1236</v>
      </c>
      <c r="L28" s="186" t="s">
        <v>1237</v>
      </c>
    </row>
    <row r="29" spans="1:12" s="185" customFormat="1" ht="23.1" customHeight="1" x14ac:dyDescent="0.2">
      <c r="A29" s="184"/>
      <c r="B29" s="186" t="s">
        <v>1261</v>
      </c>
      <c r="C29" s="186" t="s">
        <v>1260</v>
      </c>
      <c r="D29" s="187">
        <v>1000000000</v>
      </c>
      <c r="E29" s="437">
        <v>1.6799999999999999E-2</v>
      </c>
      <c r="F29" s="437"/>
      <c r="G29" s="186" t="s">
        <v>1235</v>
      </c>
      <c r="H29" s="188">
        <v>1</v>
      </c>
      <c r="I29" s="189">
        <v>1000000000</v>
      </c>
      <c r="J29" s="190">
        <v>44355</v>
      </c>
      <c r="K29" s="190" t="s">
        <v>1236</v>
      </c>
      <c r="L29" s="186" t="s">
        <v>1237</v>
      </c>
    </row>
    <row r="30" spans="1:12" s="185" customFormat="1" ht="23.1" customHeight="1" x14ac:dyDescent="0.2">
      <c r="A30" s="184"/>
      <c r="B30" s="186" t="s">
        <v>1262</v>
      </c>
      <c r="C30" s="186" t="s">
        <v>1243</v>
      </c>
      <c r="D30" s="187">
        <v>1750000000</v>
      </c>
      <c r="E30" s="433">
        <v>2.5000000000000001E-2</v>
      </c>
      <c r="F30" s="433"/>
      <c r="G30" s="186" t="s">
        <v>1235</v>
      </c>
      <c r="H30" s="188">
        <v>1.3226</v>
      </c>
      <c r="I30" s="189">
        <v>2314550000</v>
      </c>
      <c r="J30" s="190">
        <v>44579</v>
      </c>
      <c r="K30" s="190" t="s">
        <v>1236</v>
      </c>
      <c r="L30" s="186" t="s">
        <v>1237</v>
      </c>
    </row>
    <row r="31" spans="1:12" s="185" customFormat="1" ht="23.1" customHeight="1" x14ac:dyDescent="0.2">
      <c r="A31" s="184"/>
      <c r="B31" s="186" t="s">
        <v>1263</v>
      </c>
      <c r="C31" s="186" t="s">
        <v>1239</v>
      </c>
      <c r="D31" s="187">
        <v>250000000</v>
      </c>
      <c r="E31" s="433">
        <v>0.01</v>
      </c>
      <c r="F31" s="433"/>
      <c r="G31" s="186" t="s">
        <v>1235</v>
      </c>
      <c r="H31" s="188">
        <v>1.6426716800000001</v>
      </c>
      <c r="I31" s="189">
        <v>410667920</v>
      </c>
      <c r="J31" s="190">
        <v>44543</v>
      </c>
      <c r="K31" s="190" t="s">
        <v>1236</v>
      </c>
      <c r="L31" s="186" t="s">
        <v>1237</v>
      </c>
    </row>
    <row r="32" spans="1:12" s="185" customFormat="1" ht="23.1" customHeight="1" x14ac:dyDescent="0.2">
      <c r="A32" s="184"/>
      <c r="B32" s="186" t="s">
        <v>1264</v>
      </c>
      <c r="C32" s="186" t="s">
        <v>1234</v>
      </c>
      <c r="D32" s="187">
        <v>1250000000</v>
      </c>
      <c r="E32" s="433">
        <v>5.0000000000000001E-3</v>
      </c>
      <c r="F32" s="433"/>
      <c r="G32" s="186" t="s">
        <v>1235</v>
      </c>
      <c r="H32" s="188">
        <v>1.4392</v>
      </c>
      <c r="I32" s="189">
        <v>1799000000</v>
      </c>
      <c r="J32" s="190">
        <v>45385</v>
      </c>
      <c r="K32" s="190" t="s">
        <v>1236</v>
      </c>
      <c r="L32" s="186" t="s">
        <v>1237</v>
      </c>
    </row>
    <row r="33" spans="1:11" s="185" customFormat="1" ht="21.75" customHeight="1" x14ac:dyDescent="0.2">
      <c r="A33" s="184"/>
    </row>
    <row r="34" spans="1:11" s="185" customFormat="1" ht="26.25" customHeight="1" x14ac:dyDescent="0.3">
      <c r="A34" s="184"/>
      <c r="B34" s="191" t="s">
        <v>1265</v>
      </c>
      <c r="C34" s="191"/>
      <c r="D34" s="192"/>
      <c r="E34" s="192"/>
      <c r="F34" s="183"/>
      <c r="G34" s="183"/>
      <c r="H34" s="193"/>
      <c r="I34" s="194">
        <v>28734024095</v>
      </c>
    </row>
    <row r="35" spans="1:11" s="185" customFormat="1" ht="26.25" customHeight="1" x14ac:dyDescent="0.3">
      <c r="A35" s="184"/>
      <c r="B35" s="191"/>
      <c r="C35" s="191"/>
      <c r="D35" s="192"/>
      <c r="E35" s="192"/>
      <c r="F35" s="183"/>
      <c r="G35" s="183"/>
      <c r="H35" s="193"/>
      <c r="I35" s="194"/>
    </row>
    <row r="36" spans="1:11" s="185" customFormat="1" ht="20.25" x14ac:dyDescent="0.3">
      <c r="A36" s="184" t="s">
        <v>1266</v>
      </c>
      <c r="B36" s="192" t="s">
        <v>1267</v>
      </c>
      <c r="C36" s="192"/>
      <c r="D36" s="192"/>
      <c r="E36" s="192"/>
      <c r="F36" s="183"/>
      <c r="G36" s="183"/>
      <c r="H36" s="183"/>
      <c r="I36" s="195">
        <v>46699984903.192337</v>
      </c>
      <c r="J36" s="196"/>
      <c r="K36" s="197"/>
    </row>
    <row r="37" spans="1:11" s="185" customFormat="1" ht="21.75" customHeight="1" x14ac:dyDescent="0.2">
      <c r="A37" s="184"/>
    </row>
    <row r="38" spans="1:11" s="185" customFormat="1" ht="22.5" customHeight="1" x14ac:dyDescent="0.3">
      <c r="A38" s="184" t="s">
        <v>1268</v>
      </c>
      <c r="B38" s="198" t="s">
        <v>1269</v>
      </c>
      <c r="C38" s="198"/>
      <c r="D38" s="183"/>
      <c r="E38" s="183"/>
      <c r="F38" s="183"/>
      <c r="G38" s="183"/>
      <c r="H38" s="183"/>
      <c r="I38" s="199">
        <v>39.292984586116006</v>
      </c>
      <c r="K38" s="197"/>
    </row>
    <row r="39" spans="1:11" s="185" customFormat="1" ht="22.5" customHeight="1" x14ac:dyDescent="0.3">
      <c r="A39" s="184"/>
      <c r="B39" s="198" t="s">
        <v>1270</v>
      </c>
      <c r="C39" s="198"/>
      <c r="D39" s="183"/>
      <c r="E39" s="183"/>
      <c r="F39" s="183"/>
      <c r="G39" s="183"/>
      <c r="H39" s="183"/>
      <c r="I39" s="199">
        <v>29.452017076340816</v>
      </c>
      <c r="J39" s="200"/>
      <c r="K39" s="197"/>
    </row>
    <row r="40" spans="1:11" s="185" customFormat="1" ht="21.75" customHeight="1" x14ac:dyDescent="0.2">
      <c r="A40" s="184"/>
    </row>
    <row r="41" spans="1:11" s="185" customFormat="1" ht="21.75" customHeight="1" x14ac:dyDescent="0.2">
      <c r="A41" s="184"/>
    </row>
    <row r="42" spans="1:11" s="185" customFormat="1" ht="22.5" customHeight="1" x14ac:dyDescent="0.3">
      <c r="A42" s="184" t="s">
        <v>1271</v>
      </c>
      <c r="B42" s="201" t="s">
        <v>1272</v>
      </c>
      <c r="C42" s="202"/>
      <c r="D42" s="203"/>
      <c r="E42" s="203"/>
    </row>
    <row r="43" spans="1:11" s="185" customFormat="1" ht="20.25" customHeight="1" x14ac:dyDescent="0.3">
      <c r="A43" s="184"/>
      <c r="B43" s="198" t="s">
        <v>1273</v>
      </c>
      <c r="C43" s="198"/>
      <c r="D43" s="198"/>
      <c r="E43" s="198"/>
      <c r="F43" s="198"/>
      <c r="G43" s="198"/>
      <c r="H43" s="183"/>
      <c r="I43" s="198" t="s">
        <v>2</v>
      </c>
    </row>
    <row r="44" spans="1:11" s="185" customFormat="1" ht="20.25" customHeight="1" x14ac:dyDescent="0.3">
      <c r="A44" s="184"/>
      <c r="B44" s="198" t="s">
        <v>1274</v>
      </c>
      <c r="C44" s="198"/>
      <c r="D44" s="198"/>
      <c r="E44" s="198"/>
      <c r="F44" s="198"/>
      <c r="G44" s="198"/>
      <c r="H44" s="183"/>
      <c r="I44" s="198" t="s">
        <v>2</v>
      </c>
    </row>
    <row r="45" spans="1:11" s="185" customFormat="1" ht="20.25" customHeight="1" x14ac:dyDescent="0.3">
      <c r="A45" s="184"/>
      <c r="B45" s="198" t="s">
        <v>1275</v>
      </c>
      <c r="C45" s="198"/>
      <c r="D45" s="198"/>
      <c r="E45" s="198"/>
      <c r="F45" s="198"/>
      <c r="G45" s="198"/>
      <c r="H45" s="183"/>
      <c r="I45" s="198" t="s">
        <v>2</v>
      </c>
    </row>
    <row r="46" spans="1:11" s="185" customFormat="1" ht="20.25" customHeight="1" x14ac:dyDescent="0.3">
      <c r="A46" s="184"/>
      <c r="B46" s="198" t="s">
        <v>1276</v>
      </c>
      <c r="C46" s="198"/>
      <c r="D46" s="198"/>
      <c r="E46" s="198"/>
      <c r="F46" s="198"/>
      <c r="G46" s="198"/>
      <c r="H46" s="183"/>
      <c r="I46" s="198" t="s">
        <v>1277</v>
      </c>
    </row>
    <row r="47" spans="1:11" s="185" customFormat="1" ht="20.25" customHeight="1" x14ac:dyDescent="0.3">
      <c r="A47" s="184"/>
      <c r="B47" s="198" t="s">
        <v>1278</v>
      </c>
      <c r="C47" s="198"/>
      <c r="D47" s="198"/>
      <c r="E47" s="198"/>
      <c r="F47" s="198"/>
      <c r="G47" s="198"/>
      <c r="H47" s="183"/>
      <c r="I47" s="198" t="s">
        <v>1279</v>
      </c>
    </row>
    <row r="48" spans="1:11" s="185" customFormat="1" ht="20.25" customHeight="1" x14ac:dyDescent="0.3">
      <c r="A48" s="184"/>
      <c r="B48" s="198" t="s">
        <v>1280</v>
      </c>
      <c r="C48" s="198"/>
      <c r="D48" s="198"/>
      <c r="E48" s="198"/>
      <c r="F48" s="198"/>
      <c r="G48" s="198"/>
      <c r="H48" s="183"/>
      <c r="I48" s="198" t="s">
        <v>1281</v>
      </c>
    </row>
    <row r="49" spans="1:16" s="205" customFormat="1" ht="20.25" customHeight="1" x14ac:dyDescent="0.3">
      <c r="A49" s="184"/>
      <c r="B49" s="198" t="s">
        <v>1282</v>
      </c>
      <c r="C49" s="198"/>
      <c r="D49" s="198"/>
      <c r="E49" s="198"/>
      <c r="F49" s="198"/>
      <c r="G49" s="198"/>
      <c r="H49" s="204"/>
      <c r="I49" s="198" t="s">
        <v>1283</v>
      </c>
      <c r="J49" s="185"/>
      <c r="K49" s="185"/>
      <c r="L49" s="185"/>
      <c r="M49" s="185"/>
      <c r="N49" s="185"/>
      <c r="O49" s="185"/>
      <c r="P49" s="185"/>
    </row>
    <row r="50" spans="1:16" s="185" customFormat="1" ht="20.25" customHeight="1" x14ac:dyDescent="0.3">
      <c r="A50" s="206"/>
      <c r="B50" s="204" t="s">
        <v>1284</v>
      </c>
      <c r="C50" s="204"/>
      <c r="D50" s="204"/>
      <c r="E50" s="204"/>
      <c r="F50" s="204"/>
      <c r="G50" s="204"/>
      <c r="H50" s="183"/>
      <c r="I50" s="204" t="s">
        <v>1285</v>
      </c>
      <c r="J50" s="205"/>
      <c r="K50" s="205"/>
      <c r="L50" s="205"/>
      <c r="M50" s="205"/>
      <c r="N50" s="205"/>
      <c r="O50" s="205"/>
      <c r="P50" s="205"/>
    </row>
    <row r="51" spans="1:16" s="185" customFormat="1" ht="20.25" customHeight="1" x14ac:dyDescent="0.3">
      <c r="A51" s="206"/>
      <c r="B51" s="204"/>
      <c r="C51" s="204"/>
      <c r="D51" s="204"/>
      <c r="E51" s="204"/>
      <c r="F51" s="204"/>
      <c r="G51" s="204"/>
      <c r="H51" s="183"/>
      <c r="I51" s="204"/>
      <c r="J51" s="205"/>
      <c r="K51" s="205"/>
      <c r="L51" s="205"/>
      <c r="M51" s="205"/>
      <c r="N51" s="205"/>
      <c r="O51" s="205"/>
      <c r="P51" s="205"/>
    </row>
    <row r="52" spans="1:16" s="185" customFormat="1" ht="21.75" customHeight="1" x14ac:dyDescent="0.2">
      <c r="A52" s="184"/>
    </row>
    <row r="53" spans="1:16" s="185" customFormat="1" ht="22.5" customHeight="1" x14ac:dyDescent="0.3">
      <c r="A53" s="184" t="s">
        <v>1286</v>
      </c>
      <c r="B53" s="201" t="s">
        <v>1287</v>
      </c>
      <c r="C53" s="202"/>
      <c r="D53" s="203"/>
      <c r="E53" s="203"/>
    </row>
    <row r="54" spans="1:16" s="185" customFormat="1" ht="20.25" customHeight="1" x14ac:dyDescent="0.3">
      <c r="A54" s="184"/>
      <c r="B54" s="207" t="s">
        <v>1288</v>
      </c>
      <c r="C54" s="207"/>
      <c r="D54" s="183"/>
      <c r="E54" s="183"/>
      <c r="F54" s="183"/>
      <c r="G54" s="183"/>
      <c r="H54" s="183"/>
      <c r="I54" s="208">
        <v>30270979521.548256</v>
      </c>
    </row>
    <row r="55" spans="1:16" s="185" customFormat="1" ht="20.25" customHeight="1" x14ac:dyDescent="0.3">
      <c r="A55" s="184"/>
      <c r="B55" s="207" t="s">
        <v>1289</v>
      </c>
      <c r="C55" s="207"/>
      <c r="D55" s="183"/>
      <c r="E55" s="183"/>
      <c r="F55" s="183"/>
      <c r="G55" s="183"/>
      <c r="H55" s="183"/>
      <c r="I55" s="208">
        <v>12617139526.581741</v>
      </c>
    </row>
    <row r="56" spans="1:16" s="185" customFormat="1" ht="20.25" customHeight="1" thickBot="1" x14ac:dyDescent="0.35">
      <c r="A56" s="184"/>
      <c r="B56" s="209" t="s">
        <v>1290</v>
      </c>
      <c r="C56" s="209"/>
      <c r="D56" s="210"/>
      <c r="E56" s="210"/>
      <c r="F56" s="183"/>
      <c r="G56" s="183"/>
      <c r="H56" s="183"/>
      <c r="I56" s="211">
        <v>42888119048.129997</v>
      </c>
      <c r="J56" s="185" t="s">
        <v>1602</v>
      </c>
    </row>
    <row r="57" spans="1:16" s="185" customFormat="1" ht="21.75" customHeight="1" thickTop="1" x14ac:dyDescent="0.2">
      <c r="A57" s="184"/>
    </row>
    <row r="58" spans="1:16" s="185" customFormat="1" ht="21.75" customHeight="1" x14ac:dyDescent="0.2">
      <c r="A58" s="184"/>
    </row>
    <row r="59" spans="1:16" s="185" customFormat="1" ht="22.5" customHeight="1" x14ac:dyDescent="0.3">
      <c r="A59" s="184" t="s">
        <v>1291</v>
      </c>
      <c r="B59" s="201" t="s">
        <v>1292</v>
      </c>
      <c r="C59" s="201"/>
      <c r="D59" s="201"/>
      <c r="E59" s="201"/>
      <c r="F59" s="183"/>
      <c r="G59" s="183"/>
      <c r="H59" s="183"/>
      <c r="I59" s="183"/>
    </row>
    <row r="60" spans="1:16" s="185" customFormat="1" ht="21" customHeight="1" x14ac:dyDescent="0.3">
      <c r="A60" s="184"/>
      <c r="B60" s="183" t="s">
        <v>1293</v>
      </c>
      <c r="C60" s="183"/>
      <c r="D60" s="183"/>
      <c r="E60" s="183"/>
      <c r="F60" s="183"/>
      <c r="G60" s="183"/>
      <c r="H60" s="183"/>
      <c r="I60" s="212" t="s">
        <v>1294</v>
      </c>
      <c r="J60" s="213"/>
    </row>
    <row r="61" spans="1:16" s="185" customFormat="1" ht="21" customHeight="1" x14ac:dyDescent="0.3">
      <c r="A61" s="184"/>
      <c r="B61" s="183" t="s">
        <v>1295</v>
      </c>
      <c r="C61" s="183"/>
      <c r="D61" s="183"/>
      <c r="E61" s="183"/>
      <c r="F61" s="183"/>
      <c r="G61" s="183"/>
      <c r="H61" s="183"/>
      <c r="I61" s="212" t="s">
        <v>1294</v>
      </c>
      <c r="J61" s="214"/>
    </row>
    <row r="62" spans="1:16" s="185" customFormat="1" ht="21.75" customHeight="1" x14ac:dyDescent="0.2">
      <c r="A62" s="184"/>
    </row>
    <row r="63" spans="1:16" s="185" customFormat="1" ht="35.25" customHeight="1" x14ac:dyDescent="0.2">
      <c r="A63" s="206"/>
      <c r="B63" s="434" t="s">
        <v>1296</v>
      </c>
      <c r="C63" s="434"/>
      <c r="D63" s="434"/>
      <c r="E63" s="434"/>
      <c r="F63" s="434"/>
      <c r="G63" s="434"/>
      <c r="H63" s="434"/>
      <c r="I63" s="434"/>
      <c r="J63" s="434"/>
      <c r="K63" s="434"/>
      <c r="L63" s="434"/>
      <c r="M63" s="434"/>
      <c r="N63" s="205"/>
      <c r="O63" s="205"/>
      <c r="P63" s="205"/>
    </row>
    <row r="64" spans="1:16" s="185" customFormat="1" ht="19.5" customHeight="1" x14ac:dyDescent="0.2">
      <c r="A64" s="184"/>
      <c r="B64" s="435"/>
      <c r="C64" s="435"/>
      <c r="D64" s="435"/>
      <c r="E64" s="435"/>
      <c r="F64" s="435"/>
      <c r="G64" s="435"/>
      <c r="H64" s="435"/>
      <c r="I64" s="435"/>
      <c r="J64" s="435"/>
      <c r="K64" s="435"/>
      <c r="L64" s="435"/>
    </row>
    <row r="65" spans="1:16" s="185" customFormat="1" ht="19.5" customHeight="1" x14ac:dyDescent="0.2">
      <c r="A65" s="184"/>
      <c r="B65" s="215"/>
      <c r="C65" s="215"/>
      <c r="D65" s="215"/>
      <c r="E65" s="215"/>
      <c r="F65" s="215"/>
      <c r="G65" s="215"/>
      <c r="H65" s="215"/>
      <c r="I65" s="215"/>
      <c r="J65" s="215"/>
      <c r="K65" s="215"/>
      <c r="L65" s="215"/>
    </row>
    <row r="66" spans="1:16" s="185" customFormat="1" ht="23.25" x14ac:dyDescent="0.35">
      <c r="A66" s="216"/>
      <c r="B66" s="171" t="s">
        <v>1297</v>
      </c>
      <c r="C66" s="217"/>
      <c r="D66" s="218"/>
      <c r="E66" s="218"/>
      <c r="F66" s="218"/>
      <c r="G66" s="218"/>
      <c r="H66" s="218"/>
      <c r="I66" s="218"/>
      <c r="J66" s="218"/>
      <c r="K66" s="218"/>
      <c r="L66" s="219"/>
      <c r="M66" s="219"/>
      <c r="N66" s="220"/>
      <c r="O66" s="220"/>
      <c r="P66" s="220"/>
    </row>
    <row r="67" spans="1:16" s="185" customFormat="1" ht="18" x14ac:dyDescent="0.25">
      <c r="A67" s="216"/>
      <c r="B67" s="221"/>
      <c r="C67" s="221"/>
      <c r="D67" s="222"/>
      <c r="E67" s="222"/>
      <c r="F67" s="222"/>
      <c r="G67" s="222"/>
      <c r="H67" s="222"/>
      <c r="I67" s="222"/>
      <c r="J67" s="222"/>
      <c r="K67" s="222"/>
    </row>
    <row r="68" spans="1:16" s="185" customFormat="1" ht="20.25" x14ac:dyDescent="0.3">
      <c r="A68" s="184"/>
      <c r="B68" s="203"/>
      <c r="C68" s="203"/>
      <c r="D68" s="203"/>
      <c r="E68" s="203"/>
      <c r="G68" s="223" t="s">
        <v>1298</v>
      </c>
      <c r="H68" s="223" t="s">
        <v>1299</v>
      </c>
    </row>
    <row r="69" spans="1:16" s="185" customFormat="1" ht="20.25" x14ac:dyDescent="0.3">
      <c r="A69" s="184"/>
      <c r="B69" s="203"/>
      <c r="C69" s="203"/>
      <c r="D69" s="203"/>
      <c r="E69" s="203"/>
      <c r="G69" s="223"/>
      <c r="H69" s="223"/>
    </row>
    <row r="70" spans="1:16" s="185" customFormat="1" ht="21" customHeight="1" x14ac:dyDescent="0.3">
      <c r="A70" s="184" t="s">
        <v>1300</v>
      </c>
      <c r="B70" s="183" t="s">
        <v>1301</v>
      </c>
      <c r="C70" s="183"/>
      <c r="D70" s="224"/>
      <c r="E70" s="224"/>
      <c r="F70" s="183"/>
      <c r="G70" s="183"/>
      <c r="H70" s="183"/>
    </row>
    <row r="71" spans="1:16" s="185" customFormat="1" ht="22.5" customHeight="1" x14ac:dyDescent="0.3">
      <c r="A71" s="184"/>
      <c r="B71" s="207" t="s">
        <v>1605</v>
      </c>
      <c r="C71" s="207"/>
      <c r="D71" s="183"/>
      <c r="E71" s="183"/>
      <c r="F71" s="183"/>
      <c r="G71" s="186" t="s">
        <v>1302</v>
      </c>
      <c r="H71" s="186" t="s">
        <v>1303</v>
      </c>
    </row>
    <row r="72" spans="1:16" s="185" customFormat="1" ht="22.5" customHeight="1" x14ac:dyDescent="0.3">
      <c r="A72" s="184"/>
      <c r="B72" s="207" t="s">
        <v>1304</v>
      </c>
      <c r="C72" s="207"/>
      <c r="D72" s="183"/>
      <c r="E72" s="183"/>
      <c r="F72" s="183"/>
      <c r="G72" s="225" t="s">
        <v>1305</v>
      </c>
      <c r="H72" s="186" t="s">
        <v>1607</v>
      </c>
    </row>
    <row r="73" spans="1:16" s="185" customFormat="1" ht="22.5" customHeight="1" x14ac:dyDescent="0.3">
      <c r="A73" s="184"/>
      <c r="B73" s="207" t="s">
        <v>1306</v>
      </c>
      <c r="C73" s="207"/>
      <c r="D73" s="183"/>
      <c r="E73" s="183"/>
      <c r="F73" s="183"/>
      <c r="G73" s="186" t="s">
        <v>1307</v>
      </c>
      <c r="H73" s="186" t="s">
        <v>1308</v>
      </c>
      <c r="J73" s="226"/>
    </row>
    <row r="74" spans="1:16" s="185" customFormat="1" ht="21.75" customHeight="1" x14ac:dyDescent="0.2">
      <c r="A74" s="184"/>
    </row>
    <row r="75" spans="1:16" s="185" customFormat="1" ht="20.25" customHeight="1" x14ac:dyDescent="0.3">
      <c r="A75" s="184"/>
      <c r="B75" s="183" t="s">
        <v>1309</v>
      </c>
      <c r="C75" s="183"/>
      <c r="D75" s="183"/>
      <c r="E75" s="183"/>
      <c r="F75" s="227"/>
      <c r="G75" s="181"/>
      <c r="H75" s="181"/>
    </row>
    <row r="76" spans="1:16" s="185" customFormat="1" ht="21" customHeight="1" x14ac:dyDescent="0.3">
      <c r="A76" s="184"/>
      <c r="B76" s="207" t="s">
        <v>1606</v>
      </c>
      <c r="C76" s="207"/>
      <c r="D76" s="183"/>
      <c r="E76" s="183"/>
      <c r="F76" s="183"/>
      <c r="G76" s="225" t="s">
        <v>1310</v>
      </c>
      <c r="H76" s="225" t="s">
        <v>1303</v>
      </c>
    </row>
    <row r="77" spans="1:16" s="185" customFormat="1" ht="21" customHeight="1" x14ac:dyDescent="0.3">
      <c r="A77" s="184"/>
      <c r="B77" s="207" t="s">
        <v>1304</v>
      </c>
      <c r="C77" s="207"/>
      <c r="D77" s="183"/>
      <c r="E77" s="183"/>
      <c r="F77" s="183"/>
      <c r="G77" s="225" t="s">
        <v>1305</v>
      </c>
      <c r="H77" s="186" t="s">
        <v>1305</v>
      </c>
    </row>
    <row r="78" spans="1:16" s="185" customFormat="1" ht="21" customHeight="1" x14ac:dyDescent="0.3">
      <c r="A78" s="184"/>
      <c r="B78" s="207" t="s">
        <v>1306</v>
      </c>
      <c r="C78" s="186"/>
      <c r="D78" s="228"/>
      <c r="E78" s="228"/>
      <c r="F78" s="228"/>
      <c r="G78" s="186" t="s">
        <v>1307</v>
      </c>
      <c r="H78" s="186" t="s">
        <v>1308</v>
      </c>
    </row>
    <row r="79" spans="1:16" s="185" customFormat="1" ht="21.75" customHeight="1" x14ac:dyDescent="0.2">
      <c r="A79" s="184"/>
    </row>
    <row r="80" spans="1:16" s="185" customFormat="1" ht="21.75" customHeight="1" x14ac:dyDescent="0.2">
      <c r="A80" s="184"/>
    </row>
    <row r="81" spans="1:13" s="185" customFormat="1" ht="27.75" customHeight="1" x14ac:dyDescent="0.25">
      <c r="A81" s="184"/>
      <c r="G81" s="429" t="s">
        <v>1311</v>
      </c>
      <c r="H81" s="429"/>
      <c r="J81" s="229"/>
      <c r="K81" s="229"/>
    </row>
    <row r="82" spans="1:13" s="185" customFormat="1" ht="39.75" customHeight="1" x14ac:dyDescent="0.2">
      <c r="A82" s="184"/>
      <c r="B82" s="230" t="s">
        <v>1312</v>
      </c>
      <c r="C82" s="230"/>
      <c r="D82" s="231"/>
      <c r="E82" s="231" t="s">
        <v>1313</v>
      </c>
      <c r="F82" s="232"/>
      <c r="G82" s="231" t="s">
        <v>1314</v>
      </c>
      <c r="H82" s="231" t="s">
        <v>1299</v>
      </c>
      <c r="I82" s="430" t="s">
        <v>1315</v>
      </c>
      <c r="J82" s="430"/>
      <c r="K82" s="430"/>
      <c r="L82" s="430"/>
      <c r="M82" s="233" t="s">
        <v>1316</v>
      </c>
    </row>
    <row r="83" spans="1:13" s="185" customFormat="1" ht="16.5" x14ac:dyDescent="0.25">
      <c r="A83" s="184"/>
      <c r="B83" s="234"/>
      <c r="C83" s="234"/>
      <c r="D83" s="234"/>
      <c r="E83" s="234"/>
      <c r="F83" s="234"/>
      <c r="G83" s="235"/>
      <c r="H83" s="235"/>
      <c r="I83" s="234"/>
      <c r="J83" s="234"/>
      <c r="K83" s="234"/>
      <c r="M83" s="234"/>
    </row>
    <row r="84" spans="1:13" s="185" customFormat="1" ht="20.25" x14ac:dyDescent="0.3">
      <c r="A84" s="184"/>
      <c r="B84" s="198" t="s">
        <v>1317</v>
      </c>
      <c r="C84" s="198"/>
      <c r="D84" s="183"/>
      <c r="E84" s="212" t="s">
        <v>1318</v>
      </c>
      <c r="F84" s="236" t="s">
        <v>1306</v>
      </c>
      <c r="G84" s="186" t="s">
        <v>1307</v>
      </c>
      <c r="H84" s="186" t="s">
        <v>1319</v>
      </c>
      <c r="I84" s="425" t="s">
        <v>1320</v>
      </c>
      <c r="J84" s="425"/>
      <c r="K84" s="425"/>
      <c r="L84" s="425"/>
      <c r="M84" s="237" t="s">
        <v>1321</v>
      </c>
    </row>
    <row r="85" spans="1:13" s="185" customFormat="1" ht="43.5" customHeight="1" x14ac:dyDescent="0.3">
      <c r="A85" s="184"/>
      <c r="B85" s="198"/>
      <c r="C85" s="198"/>
      <c r="D85" s="183"/>
      <c r="E85" s="212"/>
      <c r="F85" s="236" t="s">
        <v>1322</v>
      </c>
      <c r="G85" s="238" t="s">
        <v>1319</v>
      </c>
      <c r="H85" s="238" t="s">
        <v>1323</v>
      </c>
      <c r="I85" s="426"/>
      <c r="J85" s="426"/>
      <c r="K85" s="426"/>
      <c r="L85" s="426"/>
      <c r="M85" s="238"/>
    </row>
    <row r="86" spans="1:13" s="185" customFormat="1" ht="20.25" x14ac:dyDescent="0.3">
      <c r="A86" s="184"/>
      <c r="B86" s="198"/>
      <c r="C86" s="198"/>
      <c r="D86" s="183"/>
      <c r="E86" s="212"/>
      <c r="F86" s="228"/>
      <c r="G86" s="228"/>
      <c r="H86" s="228"/>
      <c r="I86" s="239"/>
      <c r="J86" s="239"/>
      <c r="K86" s="239"/>
      <c r="L86" s="183"/>
      <c r="M86" s="240"/>
    </row>
    <row r="87" spans="1:13" s="185" customFormat="1" ht="21" customHeight="1" x14ac:dyDescent="0.3">
      <c r="A87" s="184"/>
      <c r="B87" s="198" t="s">
        <v>1324</v>
      </c>
      <c r="C87" s="198"/>
      <c r="D87" s="183"/>
      <c r="E87" s="212" t="s">
        <v>1318</v>
      </c>
      <c r="F87" s="236" t="s">
        <v>1306</v>
      </c>
      <c r="G87" s="237" t="s">
        <v>1325</v>
      </c>
      <c r="H87" s="237" t="s">
        <v>1319</v>
      </c>
      <c r="I87" s="427" t="s">
        <v>1326</v>
      </c>
      <c r="J87" s="427"/>
      <c r="K87" s="427"/>
      <c r="L87" s="241"/>
      <c r="M87" s="237" t="s">
        <v>1321</v>
      </c>
    </row>
    <row r="88" spans="1:13" s="185" customFormat="1" ht="19.5" customHeight="1" x14ac:dyDescent="0.3">
      <c r="A88" s="184"/>
      <c r="B88" s="183"/>
      <c r="C88" s="183"/>
      <c r="D88" s="183"/>
      <c r="E88" s="212"/>
      <c r="F88" s="236" t="s">
        <v>1322</v>
      </c>
      <c r="G88" s="238" t="s">
        <v>1319</v>
      </c>
      <c r="H88" s="238" t="s">
        <v>1327</v>
      </c>
      <c r="I88" s="428"/>
      <c r="J88" s="428"/>
      <c r="K88" s="428"/>
      <c r="L88" s="242"/>
      <c r="M88" s="238"/>
    </row>
    <row r="89" spans="1:13" s="185" customFormat="1" ht="20.25" x14ac:dyDescent="0.3">
      <c r="A89" s="184"/>
      <c r="B89" s="183"/>
      <c r="C89" s="183"/>
      <c r="D89" s="183"/>
      <c r="E89" s="212"/>
      <c r="F89" s="236"/>
      <c r="G89" s="237"/>
      <c r="H89" s="237"/>
      <c r="I89" s="243"/>
      <c r="J89" s="243"/>
      <c r="K89" s="243"/>
      <c r="L89" s="183"/>
      <c r="M89" s="237"/>
    </row>
    <row r="90" spans="1:13" s="185" customFormat="1" ht="22.5" customHeight="1" x14ac:dyDescent="0.3">
      <c r="A90" s="184"/>
      <c r="B90" s="198" t="s">
        <v>1328</v>
      </c>
      <c r="C90" s="198"/>
      <c r="D90" s="183"/>
      <c r="E90" s="212" t="s">
        <v>1318</v>
      </c>
      <c r="F90" s="236" t="s">
        <v>1306</v>
      </c>
      <c r="G90" s="237" t="s">
        <v>1307</v>
      </c>
      <c r="H90" s="237" t="s">
        <v>1319</v>
      </c>
      <c r="I90" s="425" t="s">
        <v>1329</v>
      </c>
      <c r="J90" s="425"/>
      <c r="K90" s="425"/>
      <c r="L90" s="425"/>
      <c r="M90" s="237" t="s">
        <v>1321</v>
      </c>
    </row>
    <row r="91" spans="1:13" s="185" customFormat="1" ht="27" customHeight="1" x14ac:dyDescent="0.3">
      <c r="A91" s="184"/>
      <c r="B91" s="198"/>
      <c r="C91" s="198"/>
      <c r="D91" s="183"/>
      <c r="E91" s="212"/>
      <c r="F91" s="236" t="s">
        <v>1322</v>
      </c>
      <c r="G91" s="238" t="s">
        <v>1319</v>
      </c>
      <c r="H91" s="238" t="s">
        <v>1323</v>
      </c>
      <c r="I91" s="426"/>
      <c r="J91" s="426"/>
      <c r="K91" s="426"/>
      <c r="L91" s="426"/>
      <c r="M91" s="244"/>
    </row>
    <row r="92" spans="1:13" s="185" customFormat="1" ht="27" customHeight="1" x14ac:dyDescent="0.3">
      <c r="A92" s="184"/>
      <c r="B92" s="198"/>
      <c r="C92" s="198"/>
      <c r="D92" s="183"/>
      <c r="E92" s="212"/>
      <c r="F92" s="236"/>
      <c r="G92" s="237"/>
      <c r="H92" s="237"/>
      <c r="I92" s="245"/>
      <c r="J92" s="245"/>
      <c r="K92" s="245"/>
      <c r="L92" s="245"/>
      <c r="M92" s="246"/>
    </row>
    <row r="93" spans="1:13" s="185" customFormat="1" ht="30" customHeight="1" x14ac:dyDescent="0.35">
      <c r="A93" s="184"/>
      <c r="B93" s="171" t="s">
        <v>1330</v>
      </c>
      <c r="C93" s="217"/>
      <c r="D93" s="218"/>
      <c r="E93" s="218"/>
      <c r="F93" s="218"/>
      <c r="G93" s="247"/>
      <c r="H93" s="247"/>
      <c r="I93" s="247"/>
      <c r="J93" s="247"/>
      <c r="K93" s="247"/>
      <c r="L93" s="248"/>
      <c r="M93" s="248"/>
    </row>
    <row r="94" spans="1:13" s="253" customFormat="1" ht="30" customHeight="1" x14ac:dyDescent="0.35">
      <c r="A94" s="249"/>
      <c r="B94" s="250"/>
      <c r="C94" s="251"/>
      <c r="D94" s="252"/>
      <c r="E94" s="252"/>
      <c r="F94" s="252"/>
      <c r="G94" s="429" t="s">
        <v>1311</v>
      </c>
      <c r="H94" s="429"/>
      <c r="I94" s="252"/>
      <c r="J94" s="252"/>
      <c r="K94" s="252"/>
    </row>
    <row r="95" spans="1:13" s="185" customFormat="1" ht="41.25" customHeight="1" x14ac:dyDescent="0.2">
      <c r="A95" s="184"/>
      <c r="B95" s="230" t="s">
        <v>1312</v>
      </c>
      <c r="C95" s="230"/>
      <c r="D95" s="231"/>
      <c r="E95" s="231" t="s">
        <v>1313</v>
      </c>
      <c r="F95" s="232"/>
      <c r="G95" s="231" t="s">
        <v>1314</v>
      </c>
      <c r="H95" s="231" t="s">
        <v>1299</v>
      </c>
      <c r="I95" s="430" t="s">
        <v>1315</v>
      </c>
      <c r="J95" s="430"/>
      <c r="K95" s="430"/>
      <c r="L95" s="430"/>
      <c r="M95" s="233" t="s">
        <v>1316</v>
      </c>
    </row>
    <row r="96" spans="1:13" s="185" customFormat="1" ht="23.25" customHeight="1" x14ac:dyDescent="0.3">
      <c r="A96" s="184"/>
      <c r="B96" s="198"/>
      <c r="C96" s="198"/>
      <c r="D96" s="183"/>
      <c r="E96" s="212"/>
      <c r="F96" s="228"/>
      <c r="G96" s="254"/>
      <c r="H96" s="254"/>
      <c r="I96" s="243"/>
      <c r="J96" s="243"/>
      <c r="K96" s="243"/>
      <c r="L96" s="241"/>
      <c r="M96" s="237"/>
    </row>
    <row r="97" spans="1:16" s="185" customFormat="1" ht="20.25" x14ac:dyDescent="0.3">
      <c r="A97" s="184"/>
      <c r="B97" s="198" t="s">
        <v>1331</v>
      </c>
      <c r="C97" s="198"/>
      <c r="D97" s="183"/>
      <c r="E97" s="212" t="s">
        <v>1318</v>
      </c>
      <c r="F97" s="236" t="s">
        <v>1306</v>
      </c>
      <c r="G97" s="186" t="s">
        <v>1332</v>
      </c>
      <c r="H97" s="186" t="s">
        <v>1319</v>
      </c>
      <c r="I97" s="431" t="s">
        <v>1333</v>
      </c>
      <c r="J97" s="431"/>
      <c r="K97" s="431"/>
      <c r="L97" s="183"/>
      <c r="M97" s="186" t="s">
        <v>1321</v>
      </c>
    </row>
    <row r="98" spans="1:16" s="185" customFormat="1" ht="20.25" x14ac:dyDescent="0.3">
      <c r="A98" s="184"/>
      <c r="B98" s="198"/>
      <c r="C98" s="198"/>
      <c r="D98" s="183"/>
      <c r="E98" s="212"/>
      <c r="F98" s="236" t="s">
        <v>1322</v>
      </c>
      <c r="G98" s="237" t="s">
        <v>1319</v>
      </c>
      <c r="H98" s="237" t="s">
        <v>1327</v>
      </c>
      <c r="I98" s="432"/>
      <c r="J98" s="432"/>
      <c r="K98" s="432"/>
      <c r="L98" s="183"/>
      <c r="M98" s="186"/>
    </row>
    <row r="99" spans="1:16" s="185" customFormat="1" ht="23.25" customHeight="1" x14ac:dyDescent="0.3">
      <c r="A99" s="184"/>
      <c r="B99" s="198"/>
      <c r="C99" s="198"/>
      <c r="D99" s="183"/>
      <c r="E99" s="212"/>
      <c r="F99" s="228"/>
      <c r="G99" s="255"/>
      <c r="H99" s="255"/>
      <c r="I99" s="256"/>
      <c r="J99" s="256"/>
      <c r="K99" s="256"/>
      <c r="L99" s="257"/>
      <c r="M99" s="258"/>
    </row>
    <row r="100" spans="1:16" s="185" customFormat="1" ht="31.5" customHeight="1" x14ac:dyDescent="0.3">
      <c r="A100" s="184"/>
      <c r="B100" s="423" t="s">
        <v>1334</v>
      </c>
      <c r="C100" s="423"/>
      <c r="D100" s="423"/>
      <c r="E100" s="212" t="s">
        <v>1318</v>
      </c>
      <c r="F100" s="236" t="s">
        <v>1306</v>
      </c>
      <c r="G100" s="186" t="s">
        <v>1307</v>
      </c>
      <c r="H100" s="186" t="s">
        <v>1335</v>
      </c>
      <c r="I100" s="198" t="s">
        <v>1336</v>
      </c>
      <c r="J100" s="198"/>
      <c r="K100" s="198"/>
      <c r="L100" s="183"/>
      <c r="M100" s="186" t="s">
        <v>1321</v>
      </c>
    </row>
    <row r="101" spans="1:16" s="185" customFormat="1" ht="20.25" x14ac:dyDescent="0.3">
      <c r="A101" s="184"/>
      <c r="B101" s="423"/>
      <c r="C101" s="423"/>
      <c r="D101" s="423"/>
      <c r="E101" s="212"/>
      <c r="F101" s="236" t="s">
        <v>1322</v>
      </c>
      <c r="G101" s="237" t="s">
        <v>1319</v>
      </c>
      <c r="H101" s="237" t="s">
        <v>1323</v>
      </c>
      <c r="I101" s="259"/>
      <c r="J101" s="259"/>
      <c r="K101" s="259"/>
      <c r="L101" s="183"/>
      <c r="M101" s="186"/>
    </row>
    <row r="102" spans="1:16" s="185" customFormat="1" ht="24" customHeight="1" x14ac:dyDescent="0.3">
      <c r="A102" s="184"/>
      <c r="B102" s="198"/>
      <c r="C102" s="198"/>
      <c r="D102" s="183"/>
      <c r="E102" s="212"/>
      <c r="F102" s="228"/>
      <c r="G102" s="255"/>
      <c r="H102" s="255"/>
      <c r="I102" s="256"/>
      <c r="J102" s="256"/>
      <c r="K102" s="256"/>
      <c r="L102" s="257"/>
      <c r="M102" s="258"/>
    </row>
    <row r="103" spans="1:16" s="185" customFormat="1" ht="31.5" customHeight="1" x14ac:dyDescent="0.3">
      <c r="A103" s="184"/>
      <c r="B103" s="423" t="s">
        <v>1337</v>
      </c>
      <c r="C103" s="423"/>
      <c r="D103" s="423"/>
      <c r="E103" s="212" t="s">
        <v>1338</v>
      </c>
      <c r="F103" s="236" t="s">
        <v>1306</v>
      </c>
      <c r="G103" s="186" t="s">
        <v>1307</v>
      </c>
      <c r="H103" s="186" t="s">
        <v>1335</v>
      </c>
      <c r="I103" s="260" t="s">
        <v>1339</v>
      </c>
      <c r="J103" s="260"/>
      <c r="K103" s="260"/>
      <c r="L103" s="183"/>
      <c r="M103" s="186" t="s">
        <v>1340</v>
      </c>
    </row>
    <row r="104" spans="1:16" s="185" customFormat="1" ht="20.25" x14ac:dyDescent="0.3">
      <c r="A104" s="184"/>
      <c r="B104" s="423"/>
      <c r="C104" s="423"/>
      <c r="D104" s="423"/>
      <c r="E104" s="212"/>
      <c r="F104" s="236" t="s">
        <v>1322</v>
      </c>
      <c r="G104" s="237" t="s">
        <v>1319</v>
      </c>
      <c r="H104" s="237" t="s">
        <v>1323</v>
      </c>
      <c r="I104" s="261"/>
      <c r="J104" s="261"/>
      <c r="K104" s="261"/>
      <c r="L104" s="183"/>
      <c r="M104" s="186"/>
    </row>
    <row r="105" spans="1:16" s="185" customFormat="1" ht="23.25" customHeight="1" x14ac:dyDescent="0.3">
      <c r="A105" s="184" t="s">
        <v>1341</v>
      </c>
      <c r="B105" s="198"/>
      <c r="C105" s="198"/>
      <c r="D105" s="183"/>
      <c r="E105" s="212"/>
      <c r="F105" s="228"/>
      <c r="G105" s="255"/>
      <c r="H105" s="255"/>
      <c r="I105" s="256"/>
      <c r="J105" s="256"/>
      <c r="K105" s="256"/>
      <c r="L105" s="257"/>
      <c r="M105" s="258"/>
    </row>
    <row r="106" spans="1:16" ht="27.75" customHeight="1" x14ac:dyDescent="0.3">
      <c r="A106" s="184"/>
      <c r="B106" s="198" t="s">
        <v>1342</v>
      </c>
      <c r="C106" s="198"/>
      <c r="D106" s="183"/>
      <c r="E106" s="212" t="s">
        <v>1343</v>
      </c>
      <c r="F106" s="236" t="s">
        <v>1322</v>
      </c>
      <c r="G106" s="238" t="s">
        <v>1344</v>
      </c>
      <c r="H106" s="238" t="s">
        <v>1327</v>
      </c>
      <c r="I106" s="424" t="s">
        <v>1345</v>
      </c>
      <c r="J106" s="424"/>
      <c r="K106" s="424"/>
      <c r="L106" s="424"/>
      <c r="M106" s="238" t="s">
        <v>1321</v>
      </c>
      <c r="N106" s="185"/>
      <c r="O106" s="185"/>
      <c r="P106" s="185"/>
    </row>
    <row r="107" spans="1:16" ht="22.5" customHeight="1" x14ac:dyDescent="0.3">
      <c r="A107" s="184"/>
      <c r="B107" s="183"/>
      <c r="C107" s="183"/>
      <c r="D107" s="183"/>
      <c r="E107" s="212"/>
      <c r="F107" s="228"/>
      <c r="G107" s="254"/>
      <c r="H107" s="254"/>
      <c r="I107" s="241"/>
      <c r="J107" s="241"/>
      <c r="K107" s="262"/>
      <c r="L107" s="263"/>
      <c r="M107" s="237"/>
      <c r="N107" s="185"/>
      <c r="O107" s="185"/>
      <c r="P107" s="185"/>
    </row>
    <row r="108" spans="1:16" ht="33" customHeight="1" x14ac:dyDescent="0.3">
      <c r="A108" s="184"/>
      <c r="B108" s="183" t="s">
        <v>1346</v>
      </c>
      <c r="C108" s="183"/>
      <c r="D108" s="224"/>
      <c r="E108" s="212" t="s">
        <v>1343</v>
      </c>
      <c r="F108" s="236" t="s">
        <v>1306</v>
      </c>
      <c r="G108" s="237" t="s">
        <v>1307</v>
      </c>
      <c r="H108" s="237" t="s">
        <v>1335</v>
      </c>
      <c r="I108" s="243" t="s">
        <v>1347</v>
      </c>
      <c r="J108" s="243"/>
      <c r="K108" s="243"/>
      <c r="L108" s="264"/>
      <c r="M108" s="237" t="s">
        <v>1321</v>
      </c>
      <c r="N108" s="185"/>
      <c r="O108" s="185"/>
      <c r="P108" s="185"/>
    </row>
    <row r="109" spans="1:16" s="265" customFormat="1" ht="27" customHeight="1" x14ac:dyDescent="0.25">
      <c r="F109" s="266" t="s">
        <v>1322</v>
      </c>
      <c r="G109" s="267" t="s">
        <v>1319</v>
      </c>
      <c r="H109" s="238" t="s">
        <v>1348</v>
      </c>
      <c r="I109" s="267"/>
      <c r="J109" s="267"/>
      <c r="K109" s="267"/>
      <c r="L109" s="267"/>
      <c r="M109" s="267"/>
    </row>
    <row r="110" spans="1:16" s="185" customFormat="1" ht="12" customHeight="1" x14ac:dyDescent="0.25">
      <c r="A110" s="216"/>
      <c r="B110" s="164"/>
      <c r="C110" s="164"/>
      <c r="D110" s="164"/>
      <c r="E110" s="164"/>
      <c r="F110" s="268"/>
      <c r="G110" s="164"/>
      <c r="H110" s="164"/>
      <c r="I110" s="164"/>
      <c r="J110" s="164"/>
      <c r="K110" s="164"/>
      <c r="L110" s="164"/>
      <c r="M110" s="164"/>
      <c r="N110" s="220"/>
      <c r="O110" s="220"/>
      <c r="P110" s="220"/>
    </row>
    <row r="111" spans="1:16" s="185" customFormat="1" ht="52.5" customHeight="1" x14ac:dyDescent="0.3">
      <c r="A111" s="184"/>
      <c r="B111" s="228" t="s">
        <v>1349</v>
      </c>
      <c r="C111" s="183"/>
      <c r="D111" s="201"/>
      <c r="E111" s="212" t="s">
        <v>1343</v>
      </c>
      <c r="F111" s="269" t="s">
        <v>1350</v>
      </c>
      <c r="G111" s="237" t="s">
        <v>1307</v>
      </c>
      <c r="H111" s="237" t="s">
        <v>1319</v>
      </c>
      <c r="I111" s="243" t="s">
        <v>1351</v>
      </c>
      <c r="J111" s="243"/>
      <c r="K111" s="243"/>
      <c r="L111" s="243"/>
      <c r="M111" s="270" t="s">
        <v>1340</v>
      </c>
    </row>
    <row r="112" spans="1:16" s="185" customFormat="1" ht="48" customHeight="1" x14ac:dyDescent="0.3">
      <c r="A112" s="184"/>
      <c r="B112" s="271" t="s">
        <v>1352</v>
      </c>
      <c r="C112" s="198"/>
      <c r="D112" s="183"/>
      <c r="E112" s="183"/>
      <c r="F112" s="269" t="s">
        <v>1353</v>
      </c>
      <c r="G112" s="237" t="s">
        <v>1319</v>
      </c>
      <c r="H112" s="237" t="s">
        <v>1348</v>
      </c>
      <c r="I112" s="243"/>
      <c r="J112" s="243"/>
      <c r="K112" s="243"/>
      <c r="L112" s="243"/>
      <c r="M112" s="270"/>
    </row>
    <row r="113" spans="1:16" s="185" customFormat="1" ht="40.5" x14ac:dyDescent="0.3">
      <c r="A113" s="184"/>
      <c r="B113" s="183"/>
      <c r="C113" s="183"/>
      <c r="D113" s="183"/>
      <c r="E113" s="183"/>
      <c r="F113" s="269" t="s">
        <v>1354</v>
      </c>
      <c r="G113" s="238" t="s">
        <v>1319</v>
      </c>
      <c r="H113" s="238" t="s">
        <v>1355</v>
      </c>
      <c r="I113" s="259"/>
      <c r="J113" s="259"/>
      <c r="K113" s="259"/>
      <c r="L113" s="259"/>
      <c r="M113" s="272"/>
    </row>
    <row r="114" spans="1:16" s="185" customFormat="1" ht="20.25" x14ac:dyDescent="0.3">
      <c r="A114" s="184"/>
      <c r="B114" s="198"/>
      <c r="C114" s="198"/>
      <c r="D114" s="183"/>
      <c r="E114" s="212"/>
      <c r="F114" s="228"/>
      <c r="G114" s="255"/>
      <c r="H114" s="255"/>
      <c r="I114" s="256"/>
      <c r="J114" s="256"/>
      <c r="K114" s="256"/>
      <c r="L114" s="257"/>
      <c r="M114" s="273"/>
    </row>
    <row r="115" spans="1:16" s="185" customFormat="1" ht="36" customHeight="1" x14ac:dyDescent="0.3">
      <c r="A115" s="216" t="s">
        <v>1341</v>
      </c>
      <c r="B115" s="183" t="s">
        <v>1356</v>
      </c>
      <c r="C115" s="183"/>
      <c r="D115" s="224"/>
      <c r="E115" s="212" t="s">
        <v>1318</v>
      </c>
      <c r="F115" s="236" t="s">
        <v>1322</v>
      </c>
      <c r="G115" s="237" t="s">
        <v>1344</v>
      </c>
      <c r="H115" s="237" t="s">
        <v>1357</v>
      </c>
      <c r="I115" s="425" t="s">
        <v>1358</v>
      </c>
      <c r="J115" s="425"/>
      <c r="K115" s="425"/>
      <c r="L115" s="425"/>
      <c r="M115" s="274" t="s">
        <v>1321</v>
      </c>
    </row>
    <row r="116" spans="1:16" s="185" customFormat="1" ht="16.5" customHeight="1" x14ac:dyDescent="0.3">
      <c r="A116" s="216"/>
      <c r="B116" s="183"/>
      <c r="C116" s="183"/>
      <c r="D116" s="224"/>
      <c r="E116" s="212"/>
      <c r="F116" s="228"/>
      <c r="G116" s="275"/>
      <c r="H116" s="275"/>
      <c r="I116" s="426"/>
      <c r="J116" s="426"/>
      <c r="K116" s="426"/>
      <c r="L116" s="426"/>
      <c r="M116" s="276"/>
    </row>
    <row r="117" spans="1:16" s="185" customFormat="1" ht="20.25" x14ac:dyDescent="0.3">
      <c r="A117" s="184"/>
      <c r="B117" s="198" t="s">
        <v>1359</v>
      </c>
      <c r="C117" s="198"/>
      <c r="D117" s="224"/>
      <c r="E117" s="212" t="s">
        <v>1318</v>
      </c>
      <c r="F117" s="228"/>
      <c r="G117" s="228"/>
      <c r="H117" s="228"/>
      <c r="I117" s="183"/>
      <c r="J117" s="183"/>
      <c r="K117" s="183"/>
      <c r="L117" s="183"/>
      <c r="M117" s="183"/>
    </row>
    <row r="118" spans="1:16" s="185" customFormat="1" ht="9.75" customHeight="1" x14ac:dyDescent="0.3">
      <c r="A118" s="184"/>
      <c r="B118" s="277"/>
      <c r="C118" s="277"/>
      <c r="D118" s="183"/>
      <c r="E118" s="212"/>
      <c r="F118" s="236"/>
      <c r="G118" s="237"/>
      <c r="H118" s="237"/>
      <c r="I118" s="241"/>
      <c r="J118" s="241"/>
      <c r="K118" s="241"/>
      <c r="L118" s="241"/>
      <c r="M118" s="241"/>
    </row>
    <row r="119" spans="1:16" s="185" customFormat="1" ht="27.75" customHeight="1" x14ac:dyDescent="0.3">
      <c r="A119" s="184"/>
      <c r="B119" s="277" t="s">
        <v>1360</v>
      </c>
      <c r="C119" s="198"/>
      <c r="D119" s="224"/>
      <c r="E119" s="212"/>
      <c r="F119" s="278" t="s">
        <v>1306</v>
      </c>
      <c r="G119" s="186" t="s">
        <v>1307</v>
      </c>
      <c r="H119" s="186" t="s">
        <v>1335</v>
      </c>
      <c r="I119" s="417" t="s">
        <v>1361</v>
      </c>
      <c r="J119" s="417"/>
      <c r="K119" s="417"/>
      <c r="L119" s="183"/>
      <c r="M119" s="212" t="s">
        <v>1321</v>
      </c>
    </row>
    <row r="120" spans="1:16" s="220" customFormat="1" ht="27.75" customHeight="1" x14ac:dyDescent="0.3">
      <c r="A120" s="184"/>
      <c r="B120" s="263"/>
      <c r="C120" s="277"/>
      <c r="D120" s="279"/>
      <c r="E120" s="186"/>
      <c r="F120" s="278" t="s">
        <v>1322</v>
      </c>
      <c r="G120" s="186" t="s">
        <v>1362</v>
      </c>
      <c r="H120" s="186" t="s">
        <v>1355</v>
      </c>
      <c r="I120" s="183"/>
      <c r="J120" s="183"/>
      <c r="K120" s="183"/>
      <c r="L120" s="263"/>
      <c r="M120" s="183"/>
      <c r="N120" s="185"/>
      <c r="O120" s="185"/>
      <c r="P120" s="185"/>
    </row>
    <row r="121" spans="1:16" s="185" customFormat="1" ht="9.75" customHeight="1" x14ac:dyDescent="0.3">
      <c r="A121" s="184"/>
      <c r="B121" s="277"/>
      <c r="C121" s="277"/>
      <c r="D121" s="183"/>
      <c r="E121" s="212"/>
      <c r="F121" s="236"/>
      <c r="G121" s="237"/>
      <c r="H121" s="237"/>
      <c r="I121" s="280"/>
      <c r="J121" s="280"/>
      <c r="K121" s="280"/>
      <c r="L121" s="241"/>
      <c r="M121" s="241"/>
    </row>
    <row r="122" spans="1:16" s="185" customFormat="1" ht="21.75" customHeight="1" x14ac:dyDescent="0.3">
      <c r="A122" s="184"/>
      <c r="B122" s="277" t="s">
        <v>1363</v>
      </c>
      <c r="C122" s="198"/>
      <c r="D122" s="224"/>
      <c r="E122" s="212"/>
      <c r="F122" s="278" t="s">
        <v>1306</v>
      </c>
      <c r="G122" s="186" t="s">
        <v>1325</v>
      </c>
      <c r="H122" s="186" t="s">
        <v>1364</v>
      </c>
      <c r="I122" s="417" t="s">
        <v>1365</v>
      </c>
      <c r="J122" s="417"/>
      <c r="K122" s="417"/>
      <c r="L122" s="183"/>
      <c r="M122" s="212"/>
    </row>
    <row r="123" spans="1:16" s="220" customFormat="1" ht="21.75" customHeight="1" x14ac:dyDescent="0.3">
      <c r="A123" s="184"/>
      <c r="B123" s="281"/>
      <c r="C123" s="281"/>
      <c r="D123" s="281"/>
      <c r="E123" s="281"/>
      <c r="F123" s="266" t="s">
        <v>1322</v>
      </c>
      <c r="G123" s="238" t="s">
        <v>1366</v>
      </c>
      <c r="H123" s="238" t="s">
        <v>1357</v>
      </c>
      <c r="I123" s="282"/>
      <c r="J123" s="242"/>
      <c r="K123" s="242"/>
      <c r="L123" s="283"/>
      <c r="M123" s="242"/>
      <c r="N123" s="185"/>
      <c r="O123" s="185"/>
      <c r="P123" s="185"/>
    </row>
    <row r="124" spans="1:16" s="185" customFormat="1" ht="20.25" x14ac:dyDescent="0.3">
      <c r="A124" s="184"/>
      <c r="B124" s="198" t="s">
        <v>1367</v>
      </c>
      <c r="C124" s="198"/>
      <c r="D124" s="224"/>
      <c r="E124" s="212" t="s">
        <v>1318</v>
      </c>
      <c r="F124" s="228"/>
      <c r="G124" s="228"/>
      <c r="H124" s="228"/>
      <c r="I124" s="183"/>
      <c r="J124" s="183"/>
      <c r="K124" s="183"/>
      <c r="L124" s="183"/>
      <c r="M124" s="183"/>
    </row>
    <row r="125" spans="1:16" s="185" customFormat="1" ht="9.75" customHeight="1" x14ac:dyDescent="0.3">
      <c r="A125" s="184"/>
      <c r="B125" s="277"/>
      <c r="C125" s="277"/>
      <c r="D125" s="183"/>
      <c r="E125" s="212"/>
      <c r="F125" s="236"/>
      <c r="G125" s="237"/>
      <c r="H125" s="237"/>
      <c r="I125" s="241"/>
      <c r="J125" s="241"/>
      <c r="K125" s="241"/>
      <c r="L125" s="241"/>
      <c r="M125" s="241"/>
    </row>
    <row r="126" spans="1:16" s="185" customFormat="1" ht="20.25" x14ac:dyDescent="0.3">
      <c r="A126" s="184"/>
      <c r="B126" s="277" t="s">
        <v>1360</v>
      </c>
      <c r="C126" s="198"/>
      <c r="D126" s="224"/>
      <c r="E126" s="212"/>
      <c r="F126" s="278" t="s">
        <v>1306</v>
      </c>
      <c r="G126" s="186" t="s">
        <v>1307</v>
      </c>
      <c r="H126" s="186" t="s">
        <v>1335</v>
      </c>
      <c r="I126" s="417" t="s">
        <v>1361</v>
      </c>
      <c r="J126" s="417"/>
      <c r="K126" s="417"/>
      <c r="L126" s="183"/>
      <c r="M126" s="212" t="s">
        <v>1321</v>
      </c>
    </row>
    <row r="127" spans="1:16" s="220" customFormat="1" ht="23.25" x14ac:dyDescent="0.3">
      <c r="A127" s="184"/>
      <c r="B127" s="263"/>
      <c r="C127" s="277"/>
      <c r="D127" s="279"/>
      <c r="E127" s="186"/>
      <c r="F127" s="278" t="s">
        <v>1322</v>
      </c>
      <c r="G127" s="186" t="s">
        <v>1362</v>
      </c>
      <c r="H127" s="186" t="s">
        <v>1355</v>
      </c>
      <c r="I127" s="183"/>
      <c r="J127" s="183"/>
      <c r="K127" s="183"/>
      <c r="L127" s="263"/>
      <c r="M127" s="183"/>
      <c r="N127" s="185"/>
      <c r="O127" s="185"/>
      <c r="P127" s="185"/>
    </row>
    <row r="128" spans="1:16" s="185" customFormat="1" ht="9.75" customHeight="1" x14ac:dyDescent="0.3">
      <c r="A128" s="184"/>
      <c r="B128" s="277"/>
      <c r="C128" s="277"/>
      <c r="D128" s="183"/>
      <c r="E128" s="212"/>
      <c r="F128" s="236"/>
      <c r="G128" s="237"/>
      <c r="H128" s="237"/>
      <c r="I128" s="241"/>
      <c r="J128" s="241"/>
      <c r="K128" s="241"/>
      <c r="L128" s="241"/>
      <c r="M128" s="241"/>
    </row>
    <row r="129" spans="1:16" s="185" customFormat="1" ht="21.75" customHeight="1" x14ac:dyDescent="0.3">
      <c r="A129" s="184"/>
      <c r="B129" s="277" t="s">
        <v>1363</v>
      </c>
      <c r="C129" s="198"/>
      <c r="D129" s="224"/>
      <c r="E129" s="212"/>
      <c r="F129" s="278" t="s">
        <v>1306</v>
      </c>
      <c r="G129" s="186" t="s">
        <v>1325</v>
      </c>
      <c r="H129" s="186" t="s">
        <v>1364</v>
      </c>
      <c r="I129" s="417" t="s">
        <v>1365</v>
      </c>
      <c r="J129" s="417"/>
      <c r="K129" s="417"/>
      <c r="L129" s="183"/>
      <c r="M129" s="212"/>
    </row>
    <row r="130" spans="1:16" s="220" customFormat="1" ht="21.75" customHeight="1" x14ac:dyDescent="0.3">
      <c r="A130" s="184"/>
      <c r="B130" s="281"/>
      <c r="C130" s="281"/>
      <c r="D130" s="281"/>
      <c r="E130" s="281"/>
      <c r="F130" s="266" t="s">
        <v>1322</v>
      </c>
      <c r="G130" s="238" t="s">
        <v>1366</v>
      </c>
      <c r="H130" s="238" t="s">
        <v>1357</v>
      </c>
      <c r="I130" s="282"/>
      <c r="J130" s="242"/>
      <c r="K130" s="242"/>
      <c r="L130" s="283"/>
      <c r="M130" s="242"/>
      <c r="N130" s="185"/>
      <c r="O130" s="185"/>
      <c r="P130" s="185"/>
    </row>
    <row r="131" spans="1:16" s="220" customFormat="1" ht="15" x14ac:dyDescent="0.2">
      <c r="A131" s="184"/>
      <c r="C131" s="284"/>
      <c r="D131" s="284"/>
      <c r="E131" s="284"/>
      <c r="F131" s="284"/>
      <c r="G131" s="284"/>
      <c r="H131" s="284"/>
      <c r="I131" s="284"/>
      <c r="J131" s="284"/>
      <c r="K131" s="284"/>
      <c r="L131" s="284"/>
      <c r="M131" s="185"/>
      <c r="N131" s="185"/>
      <c r="O131" s="185"/>
      <c r="P131" s="185"/>
    </row>
    <row r="132" spans="1:16" s="220" customFormat="1" ht="16.5" x14ac:dyDescent="0.2">
      <c r="A132" s="184"/>
      <c r="B132" s="284" t="s">
        <v>1608</v>
      </c>
      <c r="C132" s="284"/>
      <c r="D132" s="284"/>
      <c r="E132" s="284"/>
      <c r="F132" s="284"/>
      <c r="G132" s="284"/>
      <c r="H132" s="284"/>
      <c r="I132" s="284"/>
      <c r="J132" s="284"/>
      <c r="K132" s="284"/>
      <c r="L132" s="284"/>
      <c r="M132" s="185"/>
      <c r="N132" s="185"/>
      <c r="O132" s="185"/>
      <c r="P132" s="185"/>
    </row>
    <row r="133" spans="1:16" s="220" customFormat="1" ht="18" customHeight="1" x14ac:dyDescent="0.2">
      <c r="A133" s="184"/>
      <c r="B133" s="284" t="s">
        <v>1368</v>
      </c>
      <c r="C133" s="284"/>
      <c r="D133" s="284"/>
      <c r="E133" s="284"/>
      <c r="F133" s="284"/>
      <c r="G133" s="284"/>
      <c r="H133" s="284"/>
      <c r="I133" s="284"/>
      <c r="J133" s="284"/>
      <c r="K133" s="284"/>
      <c r="L133" s="284"/>
      <c r="M133" s="185"/>
      <c r="N133" s="185"/>
      <c r="O133" s="185"/>
      <c r="P133" s="185"/>
    </row>
    <row r="134" spans="1:16" s="220" customFormat="1" ht="21.75" customHeight="1" x14ac:dyDescent="0.2">
      <c r="A134" s="184"/>
      <c r="B134" s="284" t="s">
        <v>1369</v>
      </c>
      <c r="C134" s="285"/>
      <c r="D134" s="285"/>
      <c r="E134" s="285"/>
      <c r="F134" s="285"/>
      <c r="G134" s="285"/>
      <c r="H134" s="285"/>
      <c r="I134" s="285"/>
      <c r="J134" s="285"/>
      <c r="K134" s="285"/>
      <c r="L134" s="285"/>
      <c r="M134" s="185"/>
      <c r="N134" s="185"/>
      <c r="O134" s="185"/>
      <c r="P134" s="185"/>
    </row>
    <row r="135" spans="1:16" s="220" customFormat="1" ht="15" x14ac:dyDescent="0.2">
      <c r="A135" s="184"/>
      <c r="B135" s="284"/>
      <c r="C135" s="285"/>
      <c r="D135" s="285"/>
      <c r="E135" s="285"/>
      <c r="F135" s="285"/>
      <c r="G135" s="285"/>
      <c r="H135" s="285"/>
      <c r="I135" s="285"/>
      <c r="J135" s="285"/>
      <c r="K135" s="285"/>
      <c r="L135" s="285"/>
      <c r="M135" s="185"/>
      <c r="N135" s="185"/>
      <c r="O135" s="185"/>
      <c r="P135" s="185"/>
    </row>
    <row r="136" spans="1:16" s="185" customFormat="1" ht="23.25" x14ac:dyDescent="0.35">
      <c r="A136" s="216"/>
      <c r="B136" s="171" t="s">
        <v>1370</v>
      </c>
      <c r="C136" s="217"/>
      <c r="D136" s="218"/>
      <c r="E136" s="218"/>
      <c r="F136" s="218"/>
      <c r="G136" s="218"/>
      <c r="H136" s="218"/>
      <c r="I136" s="218"/>
      <c r="J136" s="218"/>
      <c r="K136" s="218"/>
      <c r="L136" s="219"/>
      <c r="M136" s="219"/>
      <c r="N136" s="220"/>
      <c r="O136" s="220"/>
      <c r="P136" s="220"/>
    </row>
    <row r="137" spans="1:16" s="220" customFormat="1" ht="18" x14ac:dyDescent="0.25">
      <c r="A137" s="184"/>
      <c r="B137" s="286"/>
      <c r="C137" s="286"/>
      <c r="D137" s="287"/>
      <c r="E137" s="288"/>
      <c r="F137" s="289"/>
      <c r="G137" s="290"/>
      <c r="H137" s="290"/>
      <c r="I137" s="291"/>
      <c r="J137" s="185"/>
      <c r="K137" s="185"/>
      <c r="L137" s="185"/>
      <c r="M137" s="185"/>
      <c r="N137" s="185"/>
      <c r="O137" s="185"/>
      <c r="P137" s="185"/>
    </row>
    <row r="138" spans="1:16" s="220" customFormat="1" ht="21.75" customHeight="1" x14ac:dyDescent="0.3">
      <c r="A138" s="184"/>
      <c r="B138" s="292" t="s">
        <v>1371</v>
      </c>
      <c r="C138" s="292"/>
      <c r="D138" s="281"/>
      <c r="E138" s="281"/>
      <c r="F138" s="266"/>
      <c r="G138" s="293" t="s">
        <v>1298</v>
      </c>
      <c r="H138" s="293" t="s">
        <v>1299</v>
      </c>
      <c r="I138" s="183"/>
      <c r="J138" s="294" t="s">
        <v>1370</v>
      </c>
      <c r="K138" s="185"/>
      <c r="L138" s="185"/>
      <c r="M138" s="185"/>
      <c r="N138" s="185"/>
      <c r="O138" s="185"/>
      <c r="P138" s="185"/>
    </row>
    <row r="139" spans="1:16" s="220" customFormat="1" ht="24" customHeight="1" x14ac:dyDescent="0.3">
      <c r="A139" s="184"/>
      <c r="B139" s="277" t="s">
        <v>1372</v>
      </c>
      <c r="C139" s="277"/>
      <c r="D139" s="281"/>
      <c r="E139" s="281"/>
      <c r="F139" s="266"/>
      <c r="G139" s="186" t="s">
        <v>1307</v>
      </c>
      <c r="H139" s="186" t="s">
        <v>1373</v>
      </c>
      <c r="I139" s="183"/>
      <c r="J139" s="295" t="s">
        <v>1340</v>
      </c>
      <c r="K139" s="296"/>
      <c r="L139" s="296"/>
      <c r="M139" s="185"/>
      <c r="N139" s="185"/>
      <c r="O139" s="185"/>
      <c r="P139" s="185"/>
    </row>
    <row r="140" spans="1:16" s="220" customFormat="1" ht="9.9499999999999993" customHeight="1" x14ac:dyDescent="0.25">
      <c r="A140" s="184"/>
      <c r="B140" s="297"/>
      <c r="C140" s="297"/>
      <c r="D140" s="298"/>
      <c r="E140" s="298"/>
      <c r="F140" s="299"/>
      <c r="G140" s="300"/>
      <c r="H140" s="300"/>
      <c r="I140" s="165"/>
      <c r="J140" s="296"/>
      <c r="K140" s="296"/>
      <c r="L140" s="296"/>
      <c r="M140" s="185"/>
      <c r="N140" s="185"/>
      <c r="O140" s="185"/>
      <c r="P140" s="185"/>
    </row>
    <row r="141" spans="1:16" s="220" customFormat="1" ht="33" customHeight="1" x14ac:dyDescent="0.2">
      <c r="A141" s="184"/>
      <c r="B141" s="418" t="s">
        <v>1374</v>
      </c>
      <c r="C141" s="418"/>
      <c r="D141" s="418"/>
      <c r="E141" s="418"/>
      <c r="F141" s="418"/>
      <c r="G141" s="418"/>
      <c r="H141" s="418"/>
      <c r="I141" s="418"/>
      <c r="J141" s="418"/>
      <c r="K141" s="418"/>
      <c r="L141" s="418"/>
      <c r="M141" s="418"/>
      <c r="N141" s="185"/>
      <c r="O141" s="185"/>
      <c r="P141" s="185"/>
    </row>
    <row r="142" spans="1:16" s="220" customFormat="1" ht="15" x14ac:dyDescent="0.2">
      <c r="A142" s="184"/>
      <c r="B142" s="185"/>
      <c r="C142" s="185"/>
      <c r="D142" s="288"/>
      <c r="E142" s="288"/>
      <c r="F142" s="289"/>
      <c r="G142" s="301"/>
      <c r="H142" s="301"/>
      <c r="I142" s="302"/>
      <c r="J142" s="185"/>
      <c r="K142" s="185"/>
      <c r="L142" s="185"/>
      <c r="M142" s="185"/>
      <c r="N142" s="185"/>
      <c r="O142" s="185"/>
      <c r="P142" s="185"/>
    </row>
    <row r="143" spans="1:16" s="220" customFormat="1" ht="17.25" customHeight="1" x14ac:dyDescent="0.2">
      <c r="A143" s="184"/>
      <c r="B143" s="419" t="s">
        <v>1375</v>
      </c>
      <c r="C143" s="419"/>
      <c r="D143" s="419"/>
      <c r="E143" s="419"/>
      <c r="F143" s="419"/>
      <c r="G143" s="419"/>
      <c r="H143" s="419"/>
      <c r="I143" s="419"/>
      <c r="J143" s="419"/>
      <c r="K143" s="419"/>
      <c r="L143" s="419"/>
      <c r="M143" s="185"/>
      <c r="N143" s="185"/>
      <c r="O143" s="185"/>
      <c r="P143" s="185"/>
    </row>
    <row r="144" spans="1:16" s="220" customFormat="1" ht="15.75" customHeight="1" x14ac:dyDescent="0.2">
      <c r="A144" s="184"/>
      <c r="B144" s="285"/>
      <c r="C144" s="285"/>
      <c r="D144" s="285"/>
      <c r="E144" s="285"/>
      <c r="F144" s="285"/>
      <c r="G144" s="285"/>
      <c r="H144" s="285"/>
      <c r="I144" s="285"/>
      <c r="J144" s="285"/>
      <c r="K144" s="285"/>
      <c r="L144" s="285"/>
      <c r="M144" s="185"/>
      <c r="N144" s="185"/>
      <c r="O144" s="185"/>
      <c r="P144" s="185"/>
    </row>
    <row r="145" spans="1:16" s="185" customFormat="1" ht="23.25" x14ac:dyDescent="0.35">
      <c r="A145" s="216"/>
      <c r="B145" s="171" t="s">
        <v>1376</v>
      </c>
      <c r="C145" s="217"/>
      <c r="D145" s="218"/>
      <c r="E145" s="218"/>
      <c r="F145" s="218"/>
      <c r="G145" s="218"/>
      <c r="H145" s="218"/>
      <c r="I145" s="218"/>
      <c r="J145" s="218"/>
      <c r="K145" s="218"/>
      <c r="L145" s="219"/>
      <c r="M145" s="219"/>
      <c r="N145" s="220"/>
      <c r="O145" s="220"/>
      <c r="P145" s="220"/>
    </row>
    <row r="146" spans="1:16" s="220" customFormat="1" ht="18" x14ac:dyDescent="0.2">
      <c r="A146" s="184"/>
      <c r="B146" s="286"/>
      <c r="C146" s="286"/>
      <c r="D146" s="288"/>
      <c r="E146" s="288"/>
      <c r="F146" s="289"/>
      <c r="G146" s="301"/>
      <c r="H146" s="301"/>
      <c r="I146" s="302"/>
      <c r="J146" s="185"/>
      <c r="K146" s="185"/>
      <c r="L146" s="185"/>
      <c r="M146" s="185"/>
      <c r="N146" s="185"/>
      <c r="O146" s="185"/>
      <c r="P146" s="185"/>
    </row>
    <row r="147" spans="1:16" s="220" customFormat="1" ht="20.25" x14ac:dyDescent="0.3">
      <c r="A147" s="184"/>
      <c r="B147" s="303" t="s">
        <v>1377</v>
      </c>
      <c r="C147" s="303"/>
      <c r="D147" s="281"/>
      <c r="E147" s="281"/>
      <c r="F147" s="266"/>
      <c r="G147" s="186"/>
      <c r="H147" s="212" t="s">
        <v>1294</v>
      </c>
      <c r="I147" s="185"/>
      <c r="J147" s="185"/>
      <c r="K147" s="185"/>
      <c r="L147" s="185"/>
      <c r="M147" s="185"/>
      <c r="N147" s="185"/>
      <c r="O147" s="185"/>
      <c r="P147" s="185"/>
    </row>
    <row r="148" spans="1:16" s="220" customFormat="1" ht="20.25" x14ac:dyDescent="0.3">
      <c r="A148" s="184"/>
      <c r="B148" s="303" t="s">
        <v>1378</v>
      </c>
      <c r="C148" s="303"/>
      <c r="D148" s="281"/>
      <c r="E148" s="281"/>
      <c r="F148" s="266"/>
      <c r="G148" s="186"/>
      <c r="H148" s="212" t="s">
        <v>1294</v>
      </c>
      <c r="I148" s="185"/>
      <c r="J148" s="185"/>
      <c r="K148" s="185"/>
      <c r="L148" s="185"/>
      <c r="M148" s="185"/>
      <c r="N148" s="185"/>
      <c r="O148" s="185"/>
      <c r="P148" s="185"/>
    </row>
    <row r="149" spans="1:16" s="220" customFormat="1" ht="20.25" x14ac:dyDescent="0.3">
      <c r="A149" s="184"/>
      <c r="B149" s="303" t="s">
        <v>1379</v>
      </c>
      <c r="C149" s="303"/>
      <c r="D149" s="281"/>
      <c r="E149" s="281"/>
      <c r="F149" s="266"/>
      <c r="G149" s="186"/>
      <c r="H149" s="212" t="s">
        <v>1294</v>
      </c>
      <c r="I149" s="185"/>
      <c r="J149" s="185"/>
      <c r="K149" s="185"/>
      <c r="L149" s="185"/>
      <c r="M149" s="185"/>
      <c r="N149" s="185"/>
      <c r="O149" s="185"/>
      <c r="P149" s="185"/>
    </row>
    <row r="150" spans="1:16" s="220" customFormat="1" ht="15" x14ac:dyDescent="0.2">
      <c r="A150" s="184"/>
      <c r="B150" s="288"/>
      <c r="C150" s="288"/>
      <c r="D150" s="288"/>
      <c r="E150" s="288"/>
      <c r="F150" s="289"/>
      <c r="G150" s="301"/>
      <c r="H150" s="301"/>
      <c r="I150" s="302"/>
      <c r="J150" s="185"/>
      <c r="K150" s="185"/>
      <c r="L150" s="185"/>
      <c r="M150" s="185"/>
      <c r="N150" s="185"/>
      <c r="O150" s="185"/>
      <c r="P150" s="185"/>
    </row>
    <row r="151" spans="1:16" s="185" customFormat="1" ht="23.25" x14ac:dyDescent="0.35">
      <c r="A151" s="216"/>
      <c r="B151" s="171" t="s">
        <v>1380</v>
      </c>
      <c r="C151" s="217"/>
      <c r="D151" s="218"/>
      <c r="E151" s="218"/>
      <c r="F151" s="218"/>
      <c r="G151" s="218"/>
      <c r="H151" s="218"/>
      <c r="I151" s="218"/>
      <c r="J151" s="218"/>
      <c r="K151" s="218"/>
      <c r="L151" s="219"/>
      <c r="M151" s="219"/>
      <c r="N151" s="220"/>
      <c r="O151" s="220"/>
      <c r="P151" s="220"/>
    </row>
    <row r="152" spans="1:16" s="185" customFormat="1" ht="15.75" x14ac:dyDescent="0.25">
      <c r="A152" s="216"/>
      <c r="B152" s="304"/>
      <c r="C152" s="304"/>
    </row>
    <row r="153" spans="1:16" s="220" customFormat="1" ht="20.25" x14ac:dyDescent="0.3">
      <c r="A153" s="184" t="s">
        <v>1381</v>
      </c>
      <c r="B153" s="305" t="s">
        <v>1382</v>
      </c>
      <c r="C153" s="305"/>
      <c r="D153" s="305"/>
      <c r="E153" s="305"/>
      <c r="F153" s="263"/>
      <c r="G153" s="263"/>
      <c r="H153" s="306">
        <v>28734024095</v>
      </c>
      <c r="I153" s="263"/>
      <c r="J153" s="263"/>
      <c r="K153" s="307"/>
      <c r="L153" s="307"/>
    </row>
    <row r="154" spans="1:16" s="220" customFormat="1" ht="7.5" customHeight="1" x14ac:dyDescent="0.3">
      <c r="A154" s="184"/>
      <c r="B154" s="263"/>
      <c r="C154" s="263"/>
      <c r="D154" s="263"/>
      <c r="E154" s="263"/>
      <c r="F154" s="263"/>
      <c r="G154" s="263"/>
      <c r="H154" s="263"/>
      <c r="I154" s="263"/>
      <c r="J154" s="263"/>
      <c r="K154" s="263"/>
      <c r="L154" s="263"/>
    </row>
    <row r="155" spans="1:16" s="220" customFormat="1" ht="20.25" x14ac:dyDescent="0.3">
      <c r="A155" s="184"/>
      <c r="B155" s="308" t="s">
        <v>1383</v>
      </c>
      <c r="C155" s="308"/>
      <c r="D155" s="308"/>
      <c r="E155" s="308"/>
      <c r="F155" s="263"/>
      <c r="G155" s="263"/>
      <c r="H155" s="309">
        <v>40762226010.612259</v>
      </c>
      <c r="I155" s="263"/>
      <c r="J155" s="263" t="s">
        <v>1384</v>
      </c>
      <c r="K155" s="263"/>
      <c r="L155" s="310">
        <v>42861469483.884857</v>
      </c>
    </row>
    <row r="156" spans="1:16" s="220" customFormat="1" ht="23.25" x14ac:dyDescent="0.3">
      <c r="A156" s="184"/>
      <c r="B156" s="311" t="s">
        <v>1385</v>
      </c>
      <c r="C156" s="311"/>
      <c r="D156" s="312"/>
      <c r="E156" s="312"/>
      <c r="F156" s="263"/>
      <c r="G156" s="263"/>
      <c r="H156" s="313"/>
      <c r="I156" s="263"/>
      <c r="J156" s="263" t="s">
        <v>1386</v>
      </c>
      <c r="K156" s="263"/>
      <c r="L156" s="310">
        <v>40762226010.612259</v>
      </c>
    </row>
    <row r="157" spans="1:16" s="185" customFormat="1" ht="23.25" x14ac:dyDescent="0.3">
      <c r="A157" s="184"/>
      <c r="B157" s="311" t="s">
        <v>1387</v>
      </c>
      <c r="C157" s="311"/>
      <c r="D157" s="263"/>
      <c r="E157" s="263"/>
      <c r="F157" s="263"/>
      <c r="G157" s="263"/>
      <c r="H157" s="313"/>
      <c r="I157" s="263"/>
      <c r="J157" s="263" t="s">
        <v>1388</v>
      </c>
      <c r="K157" s="263"/>
      <c r="L157" s="314">
        <v>0.95</v>
      </c>
      <c r="M157" s="220"/>
      <c r="N157" s="220"/>
      <c r="O157" s="220"/>
      <c r="P157" s="220"/>
    </row>
    <row r="158" spans="1:16" s="185" customFormat="1" ht="20.25" x14ac:dyDescent="0.3">
      <c r="A158" s="184"/>
      <c r="B158" s="263" t="s">
        <v>1389</v>
      </c>
      <c r="C158" s="263"/>
      <c r="D158" s="263"/>
      <c r="E158" s="263"/>
      <c r="F158" s="263"/>
      <c r="G158" s="263"/>
      <c r="H158" s="315">
        <v>0</v>
      </c>
      <c r="I158" s="263"/>
      <c r="J158" s="263" t="s">
        <v>1390</v>
      </c>
      <c r="K158" s="263"/>
      <c r="L158" s="316">
        <v>0.97</v>
      </c>
      <c r="M158" s="220"/>
      <c r="N158" s="220"/>
      <c r="O158" s="220"/>
      <c r="P158" s="220"/>
    </row>
    <row r="159" spans="1:16" s="185" customFormat="1" ht="20.25" x14ac:dyDescent="0.3">
      <c r="A159" s="184"/>
      <c r="B159" s="263" t="s">
        <v>1391</v>
      </c>
      <c r="C159" s="263"/>
      <c r="D159" s="263"/>
      <c r="E159" s="263"/>
      <c r="F159" s="263"/>
      <c r="G159" s="263"/>
      <c r="H159" s="315"/>
      <c r="I159" s="263"/>
      <c r="J159" s="263"/>
      <c r="K159" s="263"/>
      <c r="L159" s="263"/>
      <c r="M159" s="220"/>
      <c r="N159" s="220"/>
      <c r="O159" s="220"/>
      <c r="P159" s="220"/>
    </row>
    <row r="160" spans="1:16" s="185" customFormat="1" ht="20.25" x14ac:dyDescent="0.3">
      <c r="A160" s="184"/>
      <c r="B160" s="311" t="s">
        <v>1392</v>
      </c>
      <c r="C160" s="311"/>
      <c r="D160" s="312"/>
      <c r="E160" s="312"/>
      <c r="F160" s="263"/>
      <c r="G160" s="263"/>
      <c r="H160" s="309">
        <v>100</v>
      </c>
      <c r="I160" s="263"/>
      <c r="J160" s="263"/>
      <c r="K160" s="263"/>
      <c r="L160" s="317"/>
      <c r="M160" s="220"/>
      <c r="N160" s="220"/>
      <c r="O160" s="220"/>
      <c r="P160" s="220"/>
    </row>
    <row r="161" spans="1:16" s="185" customFormat="1" ht="20.25" x14ac:dyDescent="0.3">
      <c r="A161" s="184"/>
      <c r="B161" s="311" t="s">
        <v>1393</v>
      </c>
      <c r="C161" s="311"/>
      <c r="D161" s="312"/>
      <c r="E161" s="312"/>
      <c r="F161" s="263"/>
      <c r="G161" s="263"/>
      <c r="H161" s="315">
        <v>0</v>
      </c>
      <c r="I161" s="263"/>
      <c r="J161" s="263"/>
      <c r="K161" s="263"/>
      <c r="L161" s="317"/>
      <c r="M161" s="220"/>
      <c r="N161" s="220"/>
      <c r="O161" s="220"/>
      <c r="P161" s="220"/>
    </row>
    <row r="162" spans="1:16" s="185" customFormat="1" ht="20.25" x14ac:dyDescent="0.3">
      <c r="A162" s="184"/>
      <c r="B162" s="311" t="s">
        <v>1394</v>
      </c>
      <c r="C162" s="311"/>
      <c r="D162" s="312"/>
      <c r="E162" s="312"/>
      <c r="F162" s="263"/>
      <c r="G162" s="263"/>
      <c r="H162" s="315">
        <v>0</v>
      </c>
      <c r="I162" s="263"/>
      <c r="J162" s="263"/>
      <c r="K162" s="263"/>
      <c r="L162" s="263"/>
      <c r="M162" s="220"/>
      <c r="N162" s="220"/>
      <c r="O162" s="220"/>
      <c r="P162" s="220"/>
    </row>
    <row r="163" spans="1:16" s="185" customFormat="1" ht="20.25" x14ac:dyDescent="0.3">
      <c r="A163" s="184"/>
      <c r="B163" s="263" t="s">
        <v>1395</v>
      </c>
      <c r="C163" s="263"/>
      <c r="D163" s="263"/>
      <c r="E163" s="263"/>
      <c r="F163" s="263"/>
      <c r="G163" s="263"/>
      <c r="H163" s="315">
        <v>0</v>
      </c>
      <c r="I163" s="263"/>
      <c r="J163" s="263"/>
      <c r="K163" s="263"/>
      <c r="L163" s="263"/>
      <c r="M163" s="220"/>
      <c r="N163" s="220"/>
      <c r="O163" s="220"/>
      <c r="P163" s="220"/>
    </row>
    <row r="164" spans="1:16" s="185" customFormat="1" ht="20.25" x14ac:dyDescent="0.3">
      <c r="A164" s="184"/>
      <c r="B164" s="263" t="s">
        <v>1396</v>
      </c>
      <c r="C164" s="263"/>
      <c r="D164" s="263"/>
      <c r="E164" s="263"/>
      <c r="F164" s="263"/>
      <c r="G164" s="263"/>
      <c r="H164" s="315">
        <v>0</v>
      </c>
      <c r="I164" s="263"/>
      <c r="J164" s="263"/>
      <c r="K164" s="263"/>
      <c r="L164" s="263"/>
      <c r="M164" s="220"/>
      <c r="N164" s="220"/>
      <c r="O164" s="220"/>
      <c r="P164" s="220"/>
    </row>
    <row r="165" spans="1:16" s="185" customFormat="1" ht="20.25" x14ac:dyDescent="0.3">
      <c r="A165" s="184"/>
      <c r="B165" s="263" t="s">
        <v>1397</v>
      </c>
      <c r="C165" s="263"/>
      <c r="D165" s="263"/>
      <c r="E165" s="263"/>
      <c r="F165" s="263"/>
      <c r="G165" s="263"/>
      <c r="H165" s="315">
        <v>0</v>
      </c>
      <c r="I165" s="263"/>
      <c r="J165" s="263"/>
      <c r="K165" s="263"/>
      <c r="L165" s="263"/>
      <c r="M165" s="220"/>
      <c r="N165" s="220"/>
      <c r="O165" s="220"/>
      <c r="P165" s="220"/>
    </row>
    <row r="166" spans="1:16" s="185" customFormat="1" ht="20.25" x14ac:dyDescent="0.3">
      <c r="A166" s="184"/>
      <c r="B166" s="263" t="s">
        <v>1398</v>
      </c>
      <c r="C166" s="263"/>
      <c r="D166" s="263"/>
      <c r="E166" s="263"/>
      <c r="F166" s="263"/>
      <c r="G166" s="263"/>
      <c r="H166" s="315">
        <v>0</v>
      </c>
      <c r="I166" s="263"/>
      <c r="J166" s="263"/>
      <c r="K166" s="263"/>
      <c r="L166" s="263"/>
      <c r="M166" s="220"/>
      <c r="N166" s="220"/>
      <c r="O166" s="220"/>
      <c r="P166" s="220"/>
    </row>
    <row r="167" spans="1:16" s="185" customFormat="1" ht="21" thickBot="1" x14ac:dyDescent="0.35">
      <c r="A167" s="184"/>
      <c r="B167" s="318" t="s">
        <v>1399</v>
      </c>
      <c r="C167" s="318"/>
      <c r="D167" s="319"/>
      <c r="E167" s="319"/>
      <c r="F167" s="263"/>
      <c r="G167" s="263"/>
      <c r="H167" s="320">
        <v>40762226110.612259</v>
      </c>
      <c r="I167" s="263"/>
      <c r="J167" s="263"/>
      <c r="K167" s="263"/>
      <c r="L167" s="263"/>
      <c r="M167" s="220"/>
      <c r="N167" s="220"/>
      <c r="O167" s="220"/>
      <c r="P167" s="220"/>
    </row>
    <row r="168" spans="1:16" s="185" customFormat="1" ht="21" thickTop="1" x14ac:dyDescent="0.3">
      <c r="A168" s="184"/>
      <c r="B168" s="263"/>
      <c r="C168" s="263"/>
      <c r="D168" s="263"/>
      <c r="E168" s="263"/>
      <c r="F168" s="263"/>
      <c r="G168" s="263"/>
      <c r="H168" s="263"/>
      <c r="I168" s="263"/>
      <c r="J168" s="263"/>
      <c r="K168" s="263"/>
      <c r="L168" s="263"/>
      <c r="M168" s="220"/>
      <c r="N168" s="220"/>
      <c r="O168" s="220"/>
      <c r="P168" s="220"/>
    </row>
    <row r="169" spans="1:16" s="185" customFormat="1" ht="20.25" x14ac:dyDescent="0.3">
      <c r="A169" s="184" t="s">
        <v>1400</v>
      </c>
      <c r="B169" s="305" t="s">
        <v>1401</v>
      </c>
      <c r="C169" s="305"/>
      <c r="D169" s="305"/>
      <c r="E169" s="305"/>
      <c r="F169" s="263"/>
      <c r="G169" s="263"/>
      <c r="H169" s="321" t="s">
        <v>1603</v>
      </c>
      <c r="I169" s="263"/>
      <c r="J169" s="263"/>
      <c r="K169" s="263"/>
      <c r="L169" s="263"/>
      <c r="M169" s="220"/>
      <c r="N169" s="220"/>
      <c r="O169" s="220"/>
      <c r="P169" s="220"/>
    </row>
    <row r="170" spans="1:16" s="185" customFormat="1" ht="16.5" x14ac:dyDescent="0.25">
      <c r="A170" s="184"/>
      <c r="B170" s="322"/>
      <c r="C170" s="322"/>
      <c r="D170" s="322"/>
      <c r="E170" s="322"/>
      <c r="F170" s="322"/>
      <c r="G170" s="322"/>
      <c r="H170" s="322"/>
      <c r="I170" s="322"/>
      <c r="J170" s="322"/>
      <c r="K170" s="322"/>
      <c r="L170" s="322"/>
      <c r="M170" s="220"/>
      <c r="N170" s="220"/>
      <c r="O170" s="220"/>
      <c r="P170" s="220"/>
    </row>
    <row r="171" spans="1:16" s="185" customFormat="1" ht="18" customHeight="1" x14ac:dyDescent="0.25">
      <c r="A171" s="184"/>
      <c r="B171" s="323" t="s">
        <v>1402</v>
      </c>
      <c r="C171" s="324"/>
      <c r="D171" s="322"/>
      <c r="E171" s="322"/>
      <c r="F171" s="322"/>
      <c r="G171" s="322"/>
      <c r="H171" s="322"/>
      <c r="I171" s="322"/>
      <c r="J171" s="322"/>
      <c r="K171" s="322"/>
      <c r="L171" s="322"/>
      <c r="M171" s="220"/>
      <c r="N171" s="220"/>
      <c r="O171" s="220"/>
      <c r="P171" s="220"/>
    </row>
    <row r="172" spans="1:16" s="185" customFormat="1" ht="10.5" customHeight="1" x14ac:dyDescent="0.2">
      <c r="A172" s="184"/>
      <c r="B172" s="220"/>
      <c r="C172" s="220"/>
      <c r="D172" s="220"/>
      <c r="E172" s="220"/>
      <c r="F172" s="220"/>
      <c r="G172" s="220"/>
      <c r="H172" s="220"/>
      <c r="I172" s="220"/>
      <c r="J172" s="220"/>
      <c r="K172" s="220"/>
      <c r="L172" s="220"/>
      <c r="M172" s="220"/>
      <c r="N172" s="220"/>
      <c r="O172" s="220"/>
      <c r="P172" s="220"/>
    </row>
    <row r="173" spans="1:16" s="185" customFormat="1" ht="23.25" x14ac:dyDescent="0.35">
      <c r="A173" s="184"/>
      <c r="B173" s="171" t="s">
        <v>1403</v>
      </c>
      <c r="C173" s="217"/>
      <c r="D173" s="325"/>
      <c r="E173" s="325"/>
      <c r="F173" s="325"/>
      <c r="G173" s="325"/>
      <c r="H173" s="325"/>
      <c r="I173" s="325"/>
      <c r="J173" s="325"/>
      <c r="K173" s="325"/>
      <c r="L173" s="325"/>
      <c r="M173" s="219"/>
      <c r="N173" s="220"/>
      <c r="O173" s="220"/>
      <c r="P173" s="220"/>
    </row>
    <row r="174" spans="1:16" s="185" customFormat="1" ht="15.75" x14ac:dyDescent="0.25">
      <c r="A174" s="216"/>
    </row>
    <row r="175" spans="1:16" s="185" customFormat="1" ht="20.25" x14ac:dyDescent="0.3">
      <c r="A175" s="184" t="s">
        <v>1404</v>
      </c>
      <c r="B175" s="192" t="s">
        <v>1405</v>
      </c>
      <c r="C175" s="192"/>
      <c r="D175" s="192"/>
      <c r="E175" s="192"/>
      <c r="F175" s="192"/>
      <c r="G175" s="192"/>
      <c r="H175" s="326">
        <v>29368178989.655003</v>
      </c>
    </row>
    <row r="176" spans="1:16" s="185" customFormat="1" ht="20.25" x14ac:dyDescent="0.3">
      <c r="A176" s="184"/>
      <c r="B176" s="183"/>
      <c r="C176" s="183"/>
      <c r="D176" s="183"/>
      <c r="E176" s="183"/>
      <c r="F176" s="183"/>
      <c r="G176" s="183"/>
      <c r="H176" s="183"/>
    </row>
    <row r="177" spans="1:16" s="185" customFormat="1" ht="23.25" customHeight="1" x14ac:dyDescent="0.3">
      <c r="A177" s="184"/>
      <c r="B177" s="204" t="s">
        <v>1406</v>
      </c>
      <c r="C177" s="204"/>
      <c r="D177" s="204"/>
      <c r="E177" s="204"/>
      <c r="F177" s="183"/>
      <c r="G177" s="183"/>
      <c r="H177" s="309">
        <v>42694192793.321777</v>
      </c>
    </row>
    <row r="178" spans="1:16" s="185" customFormat="1" ht="23.25" customHeight="1" x14ac:dyDescent="0.3">
      <c r="A178" s="184"/>
      <c r="B178" s="183" t="s">
        <v>1389</v>
      </c>
      <c r="C178" s="183"/>
      <c r="D178" s="183"/>
      <c r="E178" s="183"/>
      <c r="F178" s="183"/>
      <c r="G178" s="183"/>
      <c r="H178" s="315">
        <v>0</v>
      </c>
    </row>
    <row r="179" spans="1:16" s="185" customFormat="1" ht="23.25" customHeight="1" x14ac:dyDescent="0.3">
      <c r="A179" s="184"/>
      <c r="B179" s="263" t="s">
        <v>1391</v>
      </c>
      <c r="C179" s="263"/>
      <c r="D179" s="263"/>
      <c r="E179" s="263"/>
      <c r="F179" s="263"/>
      <c r="G179" s="263"/>
      <c r="H179" s="315"/>
      <c r="I179" s="220"/>
      <c r="J179" s="220"/>
      <c r="K179" s="220"/>
      <c r="L179" s="220"/>
      <c r="M179" s="220"/>
      <c r="N179" s="220"/>
      <c r="O179" s="220"/>
      <c r="P179" s="220"/>
    </row>
    <row r="180" spans="1:16" s="185" customFormat="1" ht="23.25" customHeight="1" x14ac:dyDescent="0.3">
      <c r="A180" s="184"/>
      <c r="B180" s="311" t="s">
        <v>1392</v>
      </c>
      <c r="C180" s="311"/>
      <c r="D180" s="312"/>
      <c r="E180" s="312"/>
      <c r="F180" s="263"/>
      <c r="G180" s="263"/>
      <c r="H180" s="309">
        <v>100</v>
      </c>
      <c r="I180" s="220"/>
      <c r="J180" s="220"/>
      <c r="K180" s="220"/>
      <c r="L180" s="220"/>
      <c r="M180" s="220"/>
      <c r="N180" s="220"/>
      <c r="O180" s="220"/>
      <c r="P180" s="220"/>
    </row>
    <row r="181" spans="1:16" s="185" customFormat="1" ht="23.25" customHeight="1" x14ac:dyDescent="0.3">
      <c r="A181" s="184"/>
      <c r="B181" s="311" t="s">
        <v>1393</v>
      </c>
      <c r="C181" s="311"/>
      <c r="D181" s="312"/>
      <c r="E181" s="312"/>
      <c r="F181" s="263"/>
      <c r="G181" s="263"/>
      <c r="H181" s="315">
        <v>0</v>
      </c>
      <c r="I181" s="220"/>
      <c r="J181" s="220"/>
      <c r="K181" s="220"/>
      <c r="L181" s="220"/>
      <c r="M181" s="220"/>
      <c r="N181" s="220"/>
      <c r="O181" s="220"/>
      <c r="P181" s="220"/>
    </row>
    <row r="182" spans="1:16" s="185" customFormat="1" ht="23.25" customHeight="1" x14ac:dyDescent="0.3">
      <c r="A182" s="184"/>
      <c r="B182" s="311" t="s">
        <v>1394</v>
      </c>
      <c r="C182" s="311"/>
      <c r="D182" s="312"/>
      <c r="E182" s="312"/>
      <c r="F182" s="263"/>
      <c r="G182" s="263"/>
      <c r="H182" s="315">
        <v>0</v>
      </c>
      <c r="I182" s="220"/>
      <c r="J182" s="220"/>
      <c r="K182" s="220"/>
      <c r="L182" s="220"/>
      <c r="M182" s="220"/>
      <c r="N182" s="220"/>
      <c r="O182" s="220"/>
      <c r="P182" s="220"/>
    </row>
    <row r="183" spans="1:16" s="185" customFormat="1" ht="23.25" customHeight="1" x14ac:dyDescent="0.3">
      <c r="A183" s="184"/>
      <c r="B183" s="183" t="s">
        <v>1407</v>
      </c>
      <c r="C183" s="183"/>
      <c r="D183" s="183"/>
      <c r="E183" s="183"/>
      <c r="F183" s="183"/>
      <c r="G183" s="183"/>
      <c r="H183" s="315">
        <v>0</v>
      </c>
    </row>
    <row r="184" spans="1:16" s="185" customFormat="1" ht="23.25" customHeight="1" x14ac:dyDescent="0.3">
      <c r="A184" s="184"/>
      <c r="B184" s="183" t="s">
        <v>1396</v>
      </c>
      <c r="C184" s="183"/>
      <c r="D184" s="183"/>
      <c r="E184" s="183"/>
      <c r="F184" s="183"/>
      <c r="G184" s="183"/>
      <c r="H184" s="315">
        <v>0</v>
      </c>
    </row>
    <row r="185" spans="1:16" s="185" customFormat="1" ht="23.25" customHeight="1" x14ac:dyDescent="0.3">
      <c r="A185" s="184"/>
      <c r="B185" s="183" t="s">
        <v>1408</v>
      </c>
      <c r="C185" s="183"/>
      <c r="D185" s="183"/>
      <c r="E185" s="183"/>
      <c r="F185" s="183"/>
      <c r="G185" s="183"/>
      <c r="H185" s="315">
        <v>0</v>
      </c>
    </row>
    <row r="186" spans="1:16" s="185" customFormat="1" ht="23.25" customHeight="1" thickBot="1" x14ac:dyDescent="0.35">
      <c r="A186" s="184"/>
      <c r="B186" s="327" t="s">
        <v>1409</v>
      </c>
      <c r="C186" s="327"/>
      <c r="D186" s="192"/>
      <c r="E186" s="192"/>
      <c r="F186" s="183"/>
      <c r="G186" s="183"/>
      <c r="H186" s="328">
        <v>42694192893.321777</v>
      </c>
    </row>
    <row r="187" spans="1:16" s="185" customFormat="1" ht="21" thickTop="1" x14ac:dyDescent="0.3">
      <c r="A187" s="184"/>
      <c r="B187" s="183"/>
      <c r="C187" s="183"/>
      <c r="D187" s="183"/>
      <c r="E187" s="183"/>
      <c r="F187" s="183"/>
      <c r="G187" s="183"/>
      <c r="H187" s="183"/>
    </row>
    <row r="188" spans="1:16" s="185" customFormat="1" ht="20.25" x14ac:dyDescent="0.3">
      <c r="A188" s="184"/>
      <c r="B188" s="192" t="s">
        <v>1410</v>
      </c>
      <c r="C188" s="192"/>
      <c r="D188" s="192"/>
      <c r="E188" s="192"/>
      <c r="F188" s="183"/>
      <c r="G188" s="183"/>
      <c r="H188" s="329" t="s">
        <v>1603</v>
      </c>
    </row>
    <row r="189" spans="1:16" s="185" customFormat="1" ht="20.25" x14ac:dyDescent="0.3">
      <c r="A189" s="184"/>
      <c r="B189" s="192"/>
      <c r="C189" s="192"/>
      <c r="D189" s="192"/>
      <c r="E189" s="192"/>
      <c r="F189" s="183"/>
      <c r="G189" s="183"/>
      <c r="H189" s="329"/>
    </row>
    <row r="190" spans="1:16" s="185" customFormat="1" ht="20.25" x14ac:dyDescent="0.3">
      <c r="A190" s="184"/>
      <c r="B190" s="183" t="s">
        <v>1411</v>
      </c>
      <c r="C190" s="183"/>
      <c r="D190" s="192"/>
      <c r="E190" s="192"/>
      <c r="F190" s="183"/>
      <c r="G190" s="183"/>
      <c r="H190" s="330">
        <v>2.9334012003046843</v>
      </c>
    </row>
    <row r="191" spans="1:16" s="185" customFormat="1" ht="15.75" x14ac:dyDescent="0.25">
      <c r="A191" s="184"/>
      <c r="B191" s="331"/>
      <c r="C191" s="331"/>
      <c r="D191" s="331"/>
      <c r="E191" s="331"/>
      <c r="H191" s="332"/>
    </row>
    <row r="192" spans="1:16" s="185" customFormat="1" ht="17.25" customHeight="1" x14ac:dyDescent="0.25">
      <c r="A192" s="184"/>
      <c r="B192" s="323" t="s">
        <v>1412</v>
      </c>
      <c r="C192" s="324"/>
      <c r="E192" s="331"/>
      <c r="H192" s="332"/>
    </row>
    <row r="193" spans="1:13" s="185" customFormat="1" ht="10.5" customHeight="1" x14ac:dyDescent="0.25">
      <c r="A193" s="184"/>
      <c r="B193" s="331"/>
      <c r="C193" s="331"/>
      <c r="D193" s="331"/>
      <c r="E193" s="331"/>
      <c r="H193" s="332"/>
    </row>
    <row r="194" spans="1:13" s="185" customFormat="1" ht="23.25" x14ac:dyDescent="0.35">
      <c r="A194" s="184"/>
      <c r="B194" s="171" t="s">
        <v>1413</v>
      </c>
      <c r="C194" s="217"/>
      <c r="D194" s="325"/>
      <c r="E194" s="325"/>
      <c r="F194" s="325"/>
      <c r="G194" s="325"/>
      <c r="H194" s="325"/>
      <c r="I194" s="325"/>
      <c r="J194" s="325"/>
      <c r="K194" s="325"/>
      <c r="L194" s="325"/>
      <c r="M194" s="219"/>
    </row>
    <row r="195" spans="1:13" s="185" customFormat="1" ht="17.25" customHeight="1" x14ac:dyDescent="0.25">
      <c r="A195" s="184"/>
      <c r="B195" s="331"/>
      <c r="C195" s="331"/>
      <c r="D195" s="331"/>
      <c r="E195" s="331"/>
      <c r="H195" s="332"/>
    </row>
    <row r="196" spans="1:13" s="183" customFormat="1" ht="21.75" customHeight="1" x14ac:dyDescent="0.3">
      <c r="A196" s="180"/>
      <c r="B196" s="183" t="s">
        <v>1414</v>
      </c>
      <c r="D196" s="192"/>
      <c r="E196" s="192"/>
      <c r="H196" s="212" t="s">
        <v>1415</v>
      </c>
    </row>
    <row r="197" spans="1:13" s="183" customFormat="1" ht="21.75" customHeight="1" x14ac:dyDescent="0.3">
      <c r="A197" s="180"/>
      <c r="B197" s="183" t="s">
        <v>1416</v>
      </c>
      <c r="D197" s="192"/>
      <c r="E197" s="192"/>
      <c r="H197" s="212" t="s">
        <v>1294</v>
      </c>
    </row>
    <row r="198" spans="1:13" s="183" customFormat="1" ht="21.75" customHeight="1" x14ac:dyDescent="0.3">
      <c r="A198" s="180"/>
      <c r="B198" s="183" t="s">
        <v>1417</v>
      </c>
      <c r="D198" s="192"/>
      <c r="E198" s="192"/>
      <c r="H198" s="212" t="s">
        <v>1294</v>
      </c>
    </row>
    <row r="199" spans="1:13" s="183" customFormat="1" ht="8.25" customHeight="1" x14ac:dyDescent="0.3">
      <c r="A199" s="180"/>
      <c r="B199" s="192"/>
      <c r="C199" s="192"/>
      <c r="D199" s="192"/>
      <c r="E199" s="192"/>
      <c r="H199" s="329"/>
    </row>
    <row r="200" spans="1:13" s="183" customFormat="1" ht="20.25" x14ac:dyDescent="0.3">
      <c r="A200" s="180"/>
      <c r="B200" s="192" t="s">
        <v>1413</v>
      </c>
      <c r="C200" s="192"/>
      <c r="D200" s="192"/>
      <c r="E200" s="192"/>
      <c r="H200" s="329" t="s">
        <v>1340</v>
      </c>
    </row>
    <row r="201" spans="1:13" s="185" customFormat="1" ht="24" customHeight="1" x14ac:dyDescent="0.25">
      <c r="A201" s="184"/>
      <c r="B201" s="331"/>
      <c r="C201" s="331"/>
      <c r="D201" s="331"/>
      <c r="E201" s="331"/>
      <c r="H201" s="332"/>
    </row>
    <row r="202" spans="1:13" s="334" customFormat="1" ht="23.25" x14ac:dyDescent="0.35">
      <c r="A202" s="184"/>
      <c r="B202" s="171" t="s">
        <v>1418</v>
      </c>
      <c r="C202" s="217"/>
      <c r="D202" s="217"/>
      <c r="E202" s="217"/>
      <c r="F202" s="217"/>
      <c r="G202" s="217"/>
      <c r="H202" s="217"/>
      <c r="I202" s="217"/>
      <c r="J202" s="217"/>
      <c r="K202" s="217"/>
      <c r="L202" s="217"/>
      <c r="M202" s="333"/>
    </row>
    <row r="203" spans="1:13" s="184" customFormat="1" ht="25.5" customHeight="1" x14ac:dyDescent="0.25">
      <c r="A203" s="216"/>
      <c r="B203" s="335"/>
      <c r="C203" s="336"/>
    </row>
    <row r="204" spans="1:13" s="220" customFormat="1" ht="23.25" customHeight="1" x14ac:dyDescent="0.3">
      <c r="A204" s="184" t="s">
        <v>1419</v>
      </c>
      <c r="B204" s="198" t="s">
        <v>1420</v>
      </c>
      <c r="C204" s="198"/>
      <c r="D204" s="183"/>
      <c r="E204" s="183"/>
      <c r="F204" s="183"/>
      <c r="G204" s="183"/>
      <c r="H204" s="337">
        <v>43670361316.859673</v>
      </c>
      <c r="I204" s="185"/>
    </row>
    <row r="205" spans="1:13" s="220" customFormat="1" ht="23.25" customHeight="1" x14ac:dyDescent="0.3">
      <c r="A205" s="184" t="s">
        <v>1421</v>
      </c>
      <c r="B205" s="198" t="s">
        <v>1422</v>
      </c>
      <c r="C205" s="198"/>
      <c r="D205" s="183"/>
      <c r="E205" s="183"/>
      <c r="F205" s="183"/>
      <c r="G205" s="183"/>
      <c r="H205" s="337">
        <v>42888119048.149506</v>
      </c>
      <c r="I205" s="185"/>
    </row>
    <row r="206" spans="1:13" s="220" customFormat="1" ht="23.25" customHeight="1" x14ac:dyDescent="0.3">
      <c r="A206" s="184" t="s">
        <v>1423</v>
      </c>
      <c r="B206" s="198" t="s">
        <v>1424</v>
      </c>
      <c r="C206" s="198"/>
      <c r="D206" s="183"/>
      <c r="E206" s="183"/>
      <c r="F206" s="183"/>
      <c r="G206" s="183"/>
      <c r="H206" s="338">
        <v>154814</v>
      </c>
      <c r="I206" s="184"/>
    </row>
    <row r="207" spans="1:13" s="220" customFormat="1" ht="23.25" customHeight="1" x14ac:dyDescent="0.3">
      <c r="A207" s="184" t="s">
        <v>1425</v>
      </c>
      <c r="B207" s="198" t="s">
        <v>1426</v>
      </c>
      <c r="C207" s="198"/>
      <c r="D207" s="183"/>
      <c r="E207" s="183"/>
      <c r="F207" s="183"/>
      <c r="G207" s="183"/>
      <c r="H207" s="339">
        <v>277029.9782199898</v>
      </c>
      <c r="I207" s="184"/>
      <c r="J207" s="340"/>
    </row>
    <row r="208" spans="1:13" s="220" customFormat="1" ht="27.75" customHeight="1" x14ac:dyDescent="0.3">
      <c r="A208" s="184" t="s">
        <v>1427</v>
      </c>
      <c r="B208" s="198" t="s">
        <v>1428</v>
      </c>
      <c r="C208" s="198"/>
      <c r="D208" s="183"/>
      <c r="E208" s="183"/>
      <c r="F208" s="183"/>
      <c r="G208" s="183"/>
      <c r="H208" s="338">
        <v>154814</v>
      </c>
      <c r="I208" s="184"/>
    </row>
    <row r="209" spans="1:13" s="220" customFormat="1" ht="25.5" customHeight="1" x14ac:dyDescent="0.3">
      <c r="A209" s="184" t="s">
        <v>1429</v>
      </c>
      <c r="B209" s="198" t="s">
        <v>1430</v>
      </c>
      <c r="C209" s="198"/>
      <c r="D209" s="183"/>
      <c r="E209" s="183"/>
      <c r="F209" s="183"/>
      <c r="G209" s="183"/>
      <c r="H209" s="338">
        <v>149864</v>
      </c>
      <c r="I209" s="184"/>
    </row>
    <row r="210" spans="1:13" s="220" customFormat="1" ht="20.25" x14ac:dyDescent="0.3">
      <c r="A210" s="184"/>
      <c r="B210" s="263"/>
      <c r="C210" s="263"/>
      <c r="D210" s="183"/>
      <c r="E210" s="183"/>
      <c r="F210" s="183"/>
      <c r="G210" s="183"/>
      <c r="H210" s="263"/>
      <c r="I210" s="184"/>
    </row>
    <row r="211" spans="1:13" s="220" customFormat="1" ht="24" customHeight="1" x14ac:dyDescent="0.3">
      <c r="A211" s="184" t="s">
        <v>1431</v>
      </c>
      <c r="B211" s="263" t="s">
        <v>1432</v>
      </c>
      <c r="C211" s="263"/>
      <c r="D211" s="183"/>
      <c r="E211" s="341"/>
      <c r="F211" s="183"/>
      <c r="G211" s="183"/>
      <c r="H211" s="342">
        <v>0.70187296662686194</v>
      </c>
      <c r="I211" s="184"/>
    </row>
    <row r="212" spans="1:13" s="220" customFormat="1" ht="24" customHeight="1" x14ac:dyDescent="0.3">
      <c r="A212" s="184" t="s">
        <v>1433</v>
      </c>
      <c r="B212" s="204" t="s">
        <v>1434</v>
      </c>
      <c r="C212" s="204"/>
      <c r="D212" s="204"/>
      <c r="E212" s="183"/>
      <c r="F212" s="183"/>
      <c r="G212" s="183"/>
      <c r="H212" s="342">
        <v>0.70187296662686194</v>
      </c>
      <c r="I212" s="184"/>
    </row>
    <row r="213" spans="1:13" s="220" customFormat="1" ht="24" customHeight="1" x14ac:dyDescent="0.3">
      <c r="A213" s="184"/>
      <c r="B213" s="204" t="s">
        <v>1435</v>
      </c>
      <c r="C213" s="204"/>
      <c r="D213" s="204"/>
      <c r="E213" s="183"/>
      <c r="F213" s="183"/>
      <c r="G213" s="183"/>
      <c r="H213" s="342">
        <v>0.57824112359895186</v>
      </c>
      <c r="I213" s="184"/>
    </row>
    <row r="214" spans="1:13" s="220" customFormat="1" ht="24" customHeight="1" x14ac:dyDescent="0.3">
      <c r="A214" s="184" t="s">
        <v>1436</v>
      </c>
      <c r="B214" s="198" t="s">
        <v>1437</v>
      </c>
      <c r="C214" s="198"/>
      <c r="D214" s="183"/>
      <c r="E214" s="183"/>
      <c r="F214" s="183"/>
      <c r="G214" s="183"/>
      <c r="H214" s="343">
        <v>27.712270025906619</v>
      </c>
      <c r="I214" s="184"/>
    </row>
    <row r="215" spans="1:13" s="220" customFormat="1" ht="24" customHeight="1" x14ac:dyDescent="0.3">
      <c r="A215" s="184" t="s">
        <v>1438</v>
      </c>
      <c r="B215" s="198" t="s">
        <v>1439</v>
      </c>
      <c r="C215" s="198"/>
      <c r="D215" s="183"/>
      <c r="E215" s="183"/>
      <c r="F215" s="183"/>
      <c r="G215" s="183"/>
      <c r="H215" s="342">
        <v>2.6299070924348845E-2</v>
      </c>
      <c r="I215" s="184"/>
    </row>
    <row r="216" spans="1:13" s="220" customFormat="1" ht="24" customHeight="1" x14ac:dyDescent="0.3">
      <c r="A216" s="184" t="s">
        <v>1440</v>
      </c>
      <c r="B216" s="198" t="s">
        <v>1441</v>
      </c>
      <c r="C216" s="198"/>
      <c r="D216" s="183"/>
      <c r="E216" s="183"/>
      <c r="F216" s="183"/>
      <c r="G216" s="183"/>
      <c r="H216" s="343">
        <v>50.767015448705394</v>
      </c>
      <c r="I216" s="184"/>
    </row>
    <row r="217" spans="1:13" s="220" customFormat="1" ht="25.5" customHeight="1" x14ac:dyDescent="0.3">
      <c r="A217" s="184" t="s">
        <v>1442</v>
      </c>
      <c r="B217" s="198" t="s">
        <v>1443</v>
      </c>
      <c r="C217" s="198"/>
      <c r="D217" s="183"/>
      <c r="E217" s="183"/>
      <c r="F217" s="183"/>
      <c r="G217" s="183"/>
      <c r="H217" s="343">
        <v>29.452017076340816</v>
      </c>
      <c r="I217" s="184"/>
    </row>
    <row r="218" spans="1:13" s="220" customFormat="1" ht="18.75" customHeight="1" x14ac:dyDescent="0.25">
      <c r="A218" s="184"/>
      <c r="B218" s="344"/>
      <c r="C218" s="345"/>
      <c r="D218" s="234"/>
      <c r="E218" s="234"/>
      <c r="F218" s="234"/>
      <c r="G218" s="234"/>
      <c r="H218" s="346"/>
      <c r="I218" s="185"/>
    </row>
    <row r="219" spans="1:13" s="220" customFormat="1" ht="16.5" x14ac:dyDescent="0.2">
      <c r="A219" s="184"/>
      <c r="B219" s="344" t="s">
        <v>1444</v>
      </c>
      <c r="C219" s="185"/>
      <c r="D219" s="185"/>
      <c r="E219" s="185"/>
      <c r="F219" s="185"/>
      <c r="G219" s="185"/>
      <c r="H219" s="185"/>
      <c r="I219" s="197"/>
    </row>
    <row r="220" spans="1:13" s="334" customFormat="1" ht="18" x14ac:dyDescent="0.25">
      <c r="A220" s="184"/>
      <c r="B220" s="347" t="s">
        <v>1445</v>
      </c>
      <c r="C220" s="348"/>
      <c r="D220" s="348"/>
      <c r="E220" s="348"/>
      <c r="F220" s="348"/>
      <c r="G220" s="348"/>
      <c r="H220" s="348"/>
      <c r="I220" s="348"/>
      <c r="J220" s="348"/>
      <c r="K220" s="348"/>
      <c r="L220" s="348"/>
      <c r="M220" s="185"/>
    </row>
    <row r="221" spans="1:13" s="334" customFormat="1" ht="18" x14ac:dyDescent="0.25">
      <c r="A221" s="184"/>
      <c r="B221" s="347"/>
      <c r="C221" s="348"/>
      <c r="D221" s="348"/>
      <c r="E221" s="348"/>
      <c r="F221" s="348"/>
      <c r="G221" s="348"/>
      <c r="H221" s="348"/>
      <c r="I221" s="348"/>
      <c r="J221" s="348"/>
      <c r="K221" s="348"/>
      <c r="L221" s="348"/>
      <c r="M221" s="185"/>
    </row>
    <row r="222" spans="1:13" s="171" customFormat="1" ht="23.25" x14ac:dyDescent="0.35">
      <c r="B222" s="171" t="s">
        <v>1446</v>
      </c>
    </row>
    <row r="223" spans="1:13" s="185" customFormat="1" ht="18" x14ac:dyDescent="0.25">
      <c r="A223" s="216"/>
      <c r="B223" s="251"/>
      <c r="C223" s="251"/>
      <c r="D223" s="251"/>
      <c r="E223" s="348"/>
      <c r="F223" s="348"/>
      <c r="G223" s="348"/>
      <c r="H223" s="348"/>
      <c r="I223" s="348"/>
      <c r="J223" s="348"/>
      <c r="K223" s="348"/>
      <c r="L223" s="348"/>
      <c r="M223" s="184"/>
    </row>
    <row r="224" spans="1:13" s="220" customFormat="1" ht="20.25" x14ac:dyDescent="0.3">
      <c r="A224" s="184"/>
      <c r="B224" s="183"/>
      <c r="C224" s="183"/>
      <c r="D224" s="183"/>
      <c r="E224" s="183"/>
      <c r="F224" s="349" t="s">
        <v>1447</v>
      </c>
      <c r="G224" s="349" t="s">
        <v>1448</v>
      </c>
      <c r="H224" s="349" t="s">
        <v>736</v>
      </c>
      <c r="I224" s="349" t="s">
        <v>1449</v>
      </c>
    </row>
    <row r="225" spans="1:13" s="185" customFormat="1" ht="20.25" x14ac:dyDescent="0.3">
      <c r="A225" s="184" t="s">
        <v>1450</v>
      </c>
      <c r="B225" s="183" t="s">
        <v>1451</v>
      </c>
      <c r="C225" s="183"/>
      <c r="D225" s="183"/>
      <c r="E225" s="183"/>
      <c r="F225" s="350">
        <v>42888119048.149506</v>
      </c>
      <c r="G225" s="351">
        <v>1</v>
      </c>
      <c r="H225" s="350">
        <v>154814</v>
      </c>
      <c r="I225" s="351">
        <v>1</v>
      </c>
    </row>
    <row r="226" spans="1:13" s="220" customFormat="1" ht="16.5" x14ac:dyDescent="0.2">
      <c r="A226" s="184"/>
      <c r="B226" s="344" t="s">
        <v>1452</v>
      </c>
      <c r="C226" s="164"/>
    </row>
    <row r="227" spans="1:13" s="171" customFormat="1" ht="23.25" x14ac:dyDescent="0.35">
      <c r="B227" s="171" t="s">
        <v>1453</v>
      </c>
    </row>
    <row r="228" spans="1:13" s="220" customFormat="1" ht="15" x14ac:dyDescent="0.2">
      <c r="A228" s="184"/>
    </row>
    <row r="229" spans="1:13" s="355" customFormat="1" ht="20.25" x14ac:dyDescent="0.3">
      <c r="A229" s="184" t="s">
        <v>1454</v>
      </c>
      <c r="B229" s="352" t="s">
        <v>1227</v>
      </c>
      <c r="C229" s="353"/>
      <c r="D229" s="353"/>
      <c r="E229" s="353"/>
      <c r="F229" s="349" t="s">
        <v>1447</v>
      </c>
      <c r="G229" s="349" t="s">
        <v>1448</v>
      </c>
      <c r="H229" s="349" t="s">
        <v>736</v>
      </c>
      <c r="I229" s="349" t="s">
        <v>1449</v>
      </c>
      <c r="J229" s="354"/>
      <c r="L229" s="356"/>
      <c r="M229" s="356"/>
    </row>
    <row r="230" spans="1:13" s="220" customFormat="1" ht="20.25" x14ac:dyDescent="0.3">
      <c r="A230" s="184" t="s">
        <v>1455</v>
      </c>
      <c r="B230" s="241" t="s">
        <v>1235</v>
      </c>
      <c r="C230" s="241"/>
      <c r="D230" s="241"/>
      <c r="E230" s="241"/>
      <c r="F230" s="357">
        <v>34765973813.190247</v>
      </c>
      <c r="G230" s="358">
        <v>0.81062015739507531</v>
      </c>
      <c r="H230" s="357">
        <v>127677</v>
      </c>
      <c r="I230" s="358">
        <v>0.82471223532755433</v>
      </c>
      <c r="J230" s="253"/>
      <c r="K230" s="253"/>
      <c r="L230" s="185"/>
      <c r="M230" s="185"/>
    </row>
    <row r="231" spans="1:13" s="220" customFormat="1" ht="20.25" x14ac:dyDescent="0.3">
      <c r="A231" s="184" t="s">
        <v>1456</v>
      </c>
      <c r="B231" s="241" t="s">
        <v>1457</v>
      </c>
      <c r="C231" s="241"/>
      <c r="D231" s="241"/>
      <c r="E231" s="241"/>
      <c r="F231" s="357">
        <v>8122145234.9599581</v>
      </c>
      <c r="G231" s="358">
        <v>0.18937984260492469</v>
      </c>
      <c r="H231" s="357">
        <v>27137</v>
      </c>
      <c r="I231" s="358">
        <v>0.17528776467244564</v>
      </c>
      <c r="J231" s="253"/>
      <c r="K231" s="253"/>
      <c r="L231" s="185"/>
      <c r="M231" s="185"/>
    </row>
    <row r="232" spans="1:13" s="220" customFormat="1" ht="21" thickBot="1" x14ac:dyDescent="0.35">
      <c r="A232" s="184"/>
      <c r="B232" s="210" t="s">
        <v>100</v>
      </c>
      <c r="C232" s="210"/>
      <c r="D232" s="210"/>
      <c r="E232" s="210"/>
      <c r="F232" s="359">
        <v>42888119048.150208</v>
      </c>
      <c r="G232" s="360">
        <v>1</v>
      </c>
      <c r="H232" s="361">
        <v>154814</v>
      </c>
      <c r="I232" s="360">
        <v>1</v>
      </c>
      <c r="J232" s="362"/>
      <c r="K232" s="362"/>
      <c r="L232" s="185"/>
      <c r="M232" s="185"/>
    </row>
    <row r="233" spans="1:13" s="220" customFormat="1" ht="16.5" thickTop="1" x14ac:dyDescent="0.25">
      <c r="A233" s="184"/>
      <c r="B233" s="363"/>
      <c r="C233" s="363"/>
      <c r="D233" s="363"/>
      <c r="E233" s="363"/>
      <c r="F233" s="253"/>
      <c r="G233" s="253"/>
      <c r="H233" s="253"/>
      <c r="I233" s="364"/>
      <c r="J233" s="362"/>
      <c r="K233" s="362"/>
      <c r="L233" s="185"/>
      <c r="M233" s="185"/>
    </row>
    <row r="234" spans="1:13" s="171" customFormat="1" ht="23.25" x14ac:dyDescent="0.35">
      <c r="B234" s="171" t="s">
        <v>1458</v>
      </c>
    </row>
    <row r="235" spans="1:13" s="185" customFormat="1" ht="20.25" x14ac:dyDescent="0.3">
      <c r="A235" s="184"/>
      <c r="B235" s="183"/>
      <c r="C235" s="183"/>
      <c r="D235" s="183"/>
      <c r="E235" s="183"/>
      <c r="F235" s="350"/>
      <c r="G235" s="351"/>
      <c r="H235" s="183"/>
      <c r="I235" s="183"/>
    </row>
    <row r="236" spans="1:13" s="355" customFormat="1" ht="20.25" x14ac:dyDescent="0.3">
      <c r="A236" s="249" t="s">
        <v>1459</v>
      </c>
      <c r="B236" s="365" t="s">
        <v>1460</v>
      </c>
      <c r="C236" s="365"/>
      <c r="D236" s="365"/>
      <c r="E236" s="365"/>
      <c r="F236" s="349" t="s">
        <v>1447</v>
      </c>
      <c r="G236" s="349" t="s">
        <v>1449</v>
      </c>
      <c r="H236" s="349" t="s">
        <v>736</v>
      </c>
      <c r="I236" s="349" t="s">
        <v>1449</v>
      </c>
      <c r="L236" s="356"/>
    </row>
    <row r="237" spans="1:13" s="220" customFormat="1" ht="20.25" x14ac:dyDescent="0.3">
      <c r="A237" s="249" t="s">
        <v>1461</v>
      </c>
      <c r="B237" s="241" t="s">
        <v>1462</v>
      </c>
      <c r="C237" s="241"/>
      <c r="D237" s="241"/>
      <c r="E237" s="241"/>
      <c r="F237" s="357">
        <v>7860327.9699999988</v>
      </c>
      <c r="G237" s="358">
        <v>1.8327518539983738E-4</v>
      </c>
      <c r="H237" s="357">
        <v>41</v>
      </c>
      <c r="I237" s="358">
        <v>2.6483392974795562E-4</v>
      </c>
      <c r="J237" s="253"/>
      <c r="K237" s="253"/>
      <c r="L237" s="185"/>
    </row>
    <row r="238" spans="1:13" s="220" customFormat="1" ht="20.25" x14ac:dyDescent="0.3">
      <c r="A238" s="249" t="s">
        <v>1463</v>
      </c>
      <c r="B238" s="241" t="s">
        <v>1464</v>
      </c>
      <c r="C238" s="241"/>
      <c r="D238" s="241"/>
      <c r="E238" s="241"/>
      <c r="F238" s="357">
        <v>170720682.4000001</v>
      </c>
      <c r="G238" s="358">
        <v>3.9806054960893414E-3</v>
      </c>
      <c r="H238" s="357">
        <v>524</v>
      </c>
      <c r="I238" s="358">
        <v>3.3847068094616764E-3</v>
      </c>
      <c r="J238" s="253"/>
      <c r="K238" s="253"/>
      <c r="L238" s="185"/>
    </row>
    <row r="239" spans="1:13" s="220" customFormat="1" ht="20.25" x14ac:dyDescent="0.3">
      <c r="A239" s="249" t="s">
        <v>1465</v>
      </c>
      <c r="B239" s="241" t="s">
        <v>1466</v>
      </c>
      <c r="C239" s="241"/>
      <c r="D239" s="241"/>
      <c r="E239" s="241"/>
      <c r="F239" s="357">
        <v>17094513482.470078</v>
      </c>
      <c r="G239" s="358">
        <v>0.39858389367177055</v>
      </c>
      <c r="H239" s="357">
        <v>57359</v>
      </c>
      <c r="I239" s="358">
        <v>0.37050266771738988</v>
      </c>
      <c r="J239" s="253"/>
      <c r="K239" s="253"/>
      <c r="L239" s="185"/>
    </row>
    <row r="240" spans="1:13" s="220" customFormat="1" ht="20.25" x14ac:dyDescent="0.3">
      <c r="A240" s="249" t="s">
        <v>1467</v>
      </c>
      <c r="B240" s="241" t="s">
        <v>1468</v>
      </c>
      <c r="C240" s="241"/>
      <c r="D240" s="241"/>
      <c r="E240" s="241"/>
      <c r="F240" s="357">
        <v>22256494140.599972</v>
      </c>
      <c r="G240" s="358">
        <v>0.51894311605535404</v>
      </c>
      <c r="H240" s="357">
        <v>81875</v>
      </c>
      <c r="I240" s="358">
        <v>0.52886043897838697</v>
      </c>
      <c r="J240" s="253"/>
      <c r="K240" s="253"/>
      <c r="L240" s="185"/>
    </row>
    <row r="241" spans="1:18" s="220" customFormat="1" ht="20.25" x14ac:dyDescent="0.3">
      <c r="A241" s="249" t="s">
        <v>1469</v>
      </c>
      <c r="B241" s="241" t="s">
        <v>1470</v>
      </c>
      <c r="C241" s="241"/>
      <c r="D241" s="241"/>
      <c r="E241" s="241"/>
      <c r="F241" s="357">
        <v>2406786505.0400066</v>
      </c>
      <c r="G241" s="358">
        <v>5.6117791091232792E-2</v>
      </c>
      <c r="H241" s="357">
        <v>10475</v>
      </c>
      <c r="I241" s="358">
        <v>6.7661839368532567E-2</v>
      </c>
      <c r="J241" s="253"/>
      <c r="K241" s="253"/>
      <c r="L241" s="185"/>
    </row>
    <row r="242" spans="1:18" s="220" customFormat="1" ht="20.25" x14ac:dyDescent="0.3">
      <c r="A242" s="249" t="s">
        <v>1471</v>
      </c>
      <c r="B242" s="241" t="s">
        <v>1472</v>
      </c>
      <c r="C242" s="241"/>
      <c r="D242" s="241"/>
      <c r="E242" s="241"/>
      <c r="F242" s="357">
        <v>649152774.2199986</v>
      </c>
      <c r="G242" s="358">
        <v>1.5135958130763473E-2</v>
      </c>
      <c r="H242" s="357">
        <v>3052</v>
      </c>
      <c r="I242" s="358">
        <v>1.9713979355872206E-2</v>
      </c>
      <c r="J242" s="253"/>
      <c r="K242" s="253"/>
      <c r="L242" s="185"/>
    </row>
    <row r="243" spans="1:18" s="220" customFormat="1" ht="20.25" x14ac:dyDescent="0.3">
      <c r="A243" s="249" t="s">
        <v>1473</v>
      </c>
      <c r="B243" s="241" t="s">
        <v>1474</v>
      </c>
      <c r="C243" s="241"/>
      <c r="D243" s="241"/>
      <c r="E243" s="241"/>
      <c r="F243" s="357">
        <v>302591135.45000029</v>
      </c>
      <c r="G243" s="358">
        <v>7.0553603693900473E-3</v>
      </c>
      <c r="H243" s="357">
        <v>1488</v>
      </c>
      <c r="I243" s="358">
        <v>9.6115338406087304E-3</v>
      </c>
      <c r="J243" s="253"/>
      <c r="K243" s="253"/>
      <c r="L243" s="185"/>
    </row>
    <row r="244" spans="1:18" s="220" customFormat="1" ht="21" thickBot="1" x14ac:dyDescent="0.35">
      <c r="A244" s="249"/>
      <c r="B244" s="210" t="s">
        <v>100</v>
      </c>
      <c r="C244" s="210"/>
      <c r="D244" s="210"/>
      <c r="E244" s="210"/>
      <c r="F244" s="366">
        <v>42888119048.150055</v>
      </c>
      <c r="G244" s="367">
        <v>1.0000000000000002</v>
      </c>
      <c r="H244" s="368">
        <v>154814</v>
      </c>
      <c r="I244" s="367">
        <v>0.99999999999999989</v>
      </c>
      <c r="J244" s="362"/>
      <c r="K244" s="362"/>
      <c r="L244" s="185"/>
    </row>
    <row r="245" spans="1:18" s="185" customFormat="1" ht="21" thickTop="1" x14ac:dyDescent="0.3">
      <c r="A245" s="184"/>
      <c r="B245" s="183"/>
      <c r="C245" s="183"/>
      <c r="D245" s="183"/>
      <c r="E245" s="183"/>
      <c r="F245" s="350"/>
      <c r="G245" s="351"/>
      <c r="H245" s="183"/>
      <c r="I245" s="183"/>
    </row>
    <row r="246" spans="1:18" s="171" customFormat="1" ht="23.25" x14ac:dyDescent="0.35">
      <c r="B246" s="171" t="s">
        <v>1475</v>
      </c>
    </row>
    <row r="247" spans="1:18" s="185" customFormat="1" ht="20.25" x14ac:dyDescent="0.3">
      <c r="A247" s="184"/>
      <c r="B247" s="183"/>
      <c r="C247" s="183"/>
      <c r="D247" s="183"/>
      <c r="E247" s="183"/>
      <c r="F247" s="350"/>
      <c r="G247" s="351"/>
      <c r="H247" s="183"/>
      <c r="I247" s="183"/>
    </row>
    <row r="248" spans="1:18" s="355" customFormat="1" ht="20.25" x14ac:dyDescent="0.3">
      <c r="A248" s="184" t="s">
        <v>1476</v>
      </c>
      <c r="B248" s="365" t="s">
        <v>1477</v>
      </c>
      <c r="C248" s="365"/>
      <c r="D248" s="365"/>
      <c r="E248" s="365"/>
      <c r="F248" s="349" t="s">
        <v>1447</v>
      </c>
      <c r="G248" s="349" t="s">
        <v>1448</v>
      </c>
      <c r="H248" s="349" t="s">
        <v>736</v>
      </c>
      <c r="I248" s="349" t="s">
        <v>1449</v>
      </c>
      <c r="L248" s="356"/>
      <c r="M248" s="356"/>
    </row>
    <row r="249" spans="1:18" s="220" customFormat="1" ht="20.25" x14ac:dyDescent="0.3">
      <c r="A249" s="184" t="s">
        <v>1478</v>
      </c>
      <c r="B249" s="241" t="s">
        <v>1479</v>
      </c>
      <c r="C249" s="241"/>
      <c r="D249" s="241"/>
      <c r="E249" s="241"/>
      <c r="F249" s="357">
        <v>6631948454.960021</v>
      </c>
      <c r="G249" s="358">
        <v>0.15463369814643521</v>
      </c>
      <c r="H249" s="357">
        <v>24395</v>
      </c>
      <c r="I249" s="358">
        <v>0.15757618820003358</v>
      </c>
      <c r="K249" s="253"/>
      <c r="L249" s="185"/>
      <c r="M249" s="185"/>
    </row>
    <row r="250" spans="1:18" s="220" customFormat="1" ht="20.25" x14ac:dyDescent="0.3">
      <c r="A250" s="184" t="s">
        <v>1480</v>
      </c>
      <c r="B250" s="241" t="s">
        <v>1480</v>
      </c>
      <c r="C250" s="241"/>
      <c r="D250" s="241"/>
      <c r="E250" s="241"/>
      <c r="F250" s="357">
        <v>36256170593.190079</v>
      </c>
      <c r="G250" s="358">
        <v>0.84536630185356476</v>
      </c>
      <c r="H250" s="357">
        <v>130419</v>
      </c>
      <c r="I250" s="358">
        <v>0.84242381179996639</v>
      </c>
      <c r="K250" s="253"/>
      <c r="L250" s="185"/>
      <c r="M250" s="185"/>
    </row>
    <row r="251" spans="1:18" s="220" customFormat="1" ht="21" thickBot="1" x14ac:dyDescent="0.35">
      <c r="A251" s="184"/>
      <c r="B251" s="210" t="s">
        <v>100</v>
      </c>
      <c r="C251" s="210"/>
      <c r="D251" s="210"/>
      <c r="E251" s="210"/>
      <c r="F251" s="359">
        <v>42888119048.150101</v>
      </c>
      <c r="G251" s="360">
        <v>1</v>
      </c>
      <c r="H251" s="359">
        <v>154814</v>
      </c>
      <c r="I251" s="360">
        <v>1</v>
      </c>
      <c r="K251" s="362"/>
      <c r="L251" s="185"/>
      <c r="M251" s="185"/>
    </row>
    <row r="252" spans="1:18" s="185" customFormat="1" ht="21" thickTop="1" x14ac:dyDescent="0.3">
      <c r="A252" s="184"/>
      <c r="B252" s="183"/>
      <c r="C252" s="183"/>
      <c r="D252" s="183"/>
      <c r="E252" s="183"/>
      <c r="F252" s="350"/>
      <c r="G252" s="351"/>
      <c r="H252" s="183"/>
      <c r="I252" s="183"/>
    </row>
    <row r="253" spans="1:18" s="171" customFormat="1" ht="23.25" x14ac:dyDescent="0.35">
      <c r="B253" s="171" t="s">
        <v>1481</v>
      </c>
    </row>
    <row r="254" spans="1:18" s="185" customFormat="1" ht="20.25" x14ac:dyDescent="0.3">
      <c r="A254" s="184"/>
      <c r="B254" s="183"/>
      <c r="C254" s="183"/>
      <c r="D254" s="183"/>
      <c r="E254" s="183"/>
      <c r="F254" s="350"/>
      <c r="G254" s="351"/>
      <c r="H254" s="183"/>
      <c r="I254" s="183"/>
    </row>
    <row r="255" spans="1:18" s="355" customFormat="1" ht="20.25" x14ac:dyDescent="0.3">
      <c r="A255" s="249" t="s">
        <v>1482</v>
      </c>
      <c r="B255" s="365" t="s">
        <v>1483</v>
      </c>
      <c r="C255" s="365"/>
      <c r="D255" s="365"/>
      <c r="E255" s="365"/>
      <c r="F255" s="349" t="s">
        <v>1447</v>
      </c>
      <c r="G255" s="349" t="s">
        <v>1448</v>
      </c>
      <c r="H255" s="349" t="s">
        <v>736</v>
      </c>
      <c r="I255" s="349" t="s">
        <v>1449</v>
      </c>
      <c r="J255" s="354"/>
      <c r="L255" s="356"/>
      <c r="M255" s="356"/>
      <c r="N255" s="356"/>
      <c r="O255" s="356"/>
      <c r="Q255" s="369"/>
      <c r="R255" s="369"/>
    </row>
    <row r="256" spans="1:18" s="220" customFormat="1" ht="20.25" x14ac:dyDescent="0.3">
      <c r="A256" s="249" t="s">
        <v>1484</v>
      </c>
      <c r="B256" s="241" t="s">
        <v>1485</v>
      </c>
      <c r="C256" s="241"/>
      <c r="D256" s="241"/>
      <c r="E256" s="241"/>
      <c r="F256" s="357">
        <v>1785643009.1199994</v>
      </c>
      <c r="G256" s="358">
        <v>4.1634910757342332E-2</v>
      </c>
      <c r="H256" s="357">
        <v>7265</v>
      </c>
      <c r="I256" s="358">
        <v>4.6927280478509699E-2</v>
      </c>
      <c r="J256" s="253"/>
      <c r="L256" s="185"/>
      <c r="M256" s="185"/>
      <c r="N256" s="185"/>
      <c r="O256" s="185"/>
      <c r="Q256" s="370"/>
      <c r="R256" s="370"/>
    </row>
    <row r="257" spans="1:18" s="220" customFormat="1" ht="20.25" x14ac:dyDescent="0.3">
      <c r="A257" s="249" t="s">
        <v>1486</v>
      </c>
      <c r="B257" s="241" t="s">
        <v>1487</v>
      </c>
      <c r="C257" s="241"/>
      <c r="D257" s="241"/>
      <c r="E257" s="241"/>
      <c r="F257" s="357">
        <v>5715158499.5400343</v>
      </c>
      <c r="G257" s="358">
        <v>0.13325738284590402</v>
      </c>
      <c r="H257" s="357">
        <v>21311</v>
      </c>
      <c r="I257" s="358">
        <v>0.13765550919167518</v>
      </c>
      <c r="J257" s="253"/>
      <c r="L257" s="185"/>
      <c r="M257" s="185"/>
      <c r="N257" s="371"/>
      <c r="O257" s="185"/>
      <c r="Q257" s="370"/>
      <c r="R257" s="370"/>
    </row>
    <row r="258" spans="1:18" s="220" customFormat="1" ht="20.25" x14ac:dyDescent="0.3">
      <c r="A258" s="249" t="s">
        <v>1488</v>
      </c>
      <c r="B258" s="241" t="s">
        <v>1489</v>
      </c>
      <c r="C258" s="241"/>
      <c r="D258" s="241"/>
      <c r="E258" s="241"/>
      <c r="F258" s="357">
        <v>9310525772.200016</v>
      </c>
      <c r="G258" s="358">
        <v>0.21708869446447845</v>
      </c>
      <c r="H258" s="357">
        <v>35691</v>
      </c>
      <c r="I258" s="358">
        <v>0.23054116552766546</v>
      </c>
      <c r="J258" s="253"/>
      <c r="L258" s="185"/>
      <c r="M258" s="185"/>
      <c r="N258" s="371"/>
      <c r="O258" s="185"/>
      <c r="Q258" s="370"/>
      <c r="R258" s="370"/>
    </row>
    <row r="259" spans="1:18" s="220" customFormat="1" ht="20.25" x14ac:dyDescent="0.3">
      <c r="A259" s="249" t="s">
        <v>1490</v>
      </c>
      <c r="B259" s="241" t="s">
        <v>1491</v>
      </c>
      <c r="C259" s="241"/>
      <c r="D259" s="241"/>
      <c r="E259" s="241"/>
      <c r="F259" s="357">
        <v>8321348032.7499819</v>
      </c>
      <c r="G259" s="358">
        <v>0.19402455079477135</v>
      </c>
      <c r="H259" s="357">
        <v>29906</v>
      </c>
      <c r="I259" s="358">
        <v>0.19317374397664294</v>
      </c>
      <c r="J259" s="253"/>
      <c r="L259" s="185"/>
      <c r="M259" s="185"/>
      <c r="N259" s="371"/>
      <c r="O259" s="185"/>
      <c r="Q259" s="370"/>
      <c r="R259" s="370"/>
    </row>
    <row r="260" spans="1:18" s="220" customFormat="1" ht="20.25" x14ac:dyDescent="0.3">
      <c r="A260" s="249" t="s">
        <v>1492</v>
      </c>
      <c r="B260" s="241" t="s">
        <v>1493</v>
      </c>
      <c r="C260" s="241"/>
      <c r="D260" s="241"/>
      <c r="E260" s="241"/>
      <c r="F260" s="357">
        <v>6843119817.6699877</v>
      </c>
      <c r="G260" s="358">
        <v>0.15955747114923119</v>
      </c>
      <c r="H260" s="357">
        <v>23171</v>
      </c>
      <c r="I260" s="358">
        <v>0.14966992649243607</v>
      </c>
      <c r="J260" s="253"/>
      <c r="L260" s="372"/>
      <c r="M260" s="185"/>
      <c r="N260" s="371"/>
      <c r="O260" s="185"/>
      <c r="Q260" s="370"/>
      <c r="R260" s="370"/>
    </row>
    <row r="261" spans="1:18" s="220" customFormat="1" ht="20.25" x14ac:dyDescent="0.3">
      <c r="A261" s="249" t="s">
        <v>1494</v>
      </c>
      <c r="B261" s="241" t="s">
        <v>1495</v>
      </c>
      <c r="C261" s="241"/>
      <c r="D261" s="241"/>
      <c r="E261" s="241"/>
      <c r="F261" s="357">
        <v>3925457049.9599867</v>
      </c>
      <c r="G261" s="358">
        <v>9.1527843539907172E-2</v>
      </c>
      <c r="H261" s="357">
        <v>14122</v>
      </c>
      <c r="I261" s="358">
        <v>9.1219140387820224E-2</v>
      </c>
      <c r="J261" s="253"/>
      <c r="L261" s="372"/>
      <c r="M261" s="185"/>
      <c r="N261" s="371"/>
      <c r="O261" s="185"/>
      <c r="Q261" s="370"/>
      <c r="R261" s="370"/>
    </row>
    <row r="262" spans="1:18" s="220" customFormat="1" ht="20.25" x14ac:dyDescent="0.3">
      <c r="A262" s="249" t="s">
        <v>1496</v>
      </c>
      <c r="B262" s="241" t="s">
        <v>1497</v>
      </c>
      <c r="C262" s="241"/>
      <c r="D262" s="241"/>
      <c r="E262" s="241"/>
      <c r="F262" s="357">
        <v>5333676444.8200054</v>
      </c>
      <c r="G262" s="358">
        <v>0.12436256388003276</v>
      </c>
      <c r="H262" s="357">
        <v>17433</v>
      </c>
      <c r="I262" s="358">
        <v>0.11260609505600269</v>
      </c>
      <c r="J262" s="253"/>
      <c r="L262" s="372"/>
      <c r="M262" s="185"/>
      <c r="N262" s="371"/>
      <c r="O262" s="185"/>
      <c r="Q262" s="370"/>
      <c r="R262" s="370"/>
    </row>
    <row r="263" spans="1:18" s="220" customFormat="1" ht="20.25" x14ac:dyDescent="0.3">
      <c r="A263" s="249" t="s">
        <v>1498</v>
      </c>
      <c r="B263" s="241" t="s">
        <v>1499</v>
      </c>
      <c r="C263" s="241"/>
      <c r="D263" s="241"/>
      <c r="E263" s="241"/>
      <c r="F263" s="357">
        <v>1164251563.4099972</v>
      </c>
      <c r="G263" s="358">
        <v>2.7146249106959088E-2</v>
      </c>
      <c r="H263" s="357">
        <v>4045</v>
      </c>
      <c r="I263" s="358">
        <v>2.6128127947084891E-2</v>
      </c>
      <c r="J263" s="253"/>
      <c r="K263" s="253"/>
      <c r="L263" s="372"/>
      <c r="M263" s="185"/>
      <c r="N263" s="185"/>
      <c r="O263" s="185"/>
      <c r="Q263" s="370"/>
      <c r="R263" s="370"/>
    </row>
    <row r="264" spans="1:18" s="220" customFormat="1" ht="20.25" x14ac:dyDescent="0.3">
      <c r="A264" s="249" t="s">
        <v>1500</v>
      </c>
      <c r="B264" s="241" t="s">
        <v>1501</v>
      </c>
      <c r="C264" s="241"/>
      <c r="D264" s="241"/>
      <c r="E264" s="241"/>
      <c r="F264" s="357">
        <v>332318427.98000026</v>
      </c>
      <c r="G264" s="358">
        <v>7.7484962118975209E-3</v>
      </c>
      <c r="H264" s="357">
        <v>1212</v>
      </c>
      <c r="I264" s="358">
        <v>7.8287493379151762E-3</v>
      </c>
      <c r="J264" s="253"/>
      <c r="K264" s="253"/>
      <c r="L264" s="372"/>
      <c r="M264" s="185"/>
      <c r="N264" s="185"/>
      <c r="O264" s="185"/>
      <c r="Q264" s="370"/>
      <c r="R264" s="370"/>
    </row>
    <row r="265" spans="1:18" s="220" customFormat="1" ht="20.25" x14ac:dyDescent="0.3">
      <c r="A265" s="249" t="s">
        <v>1502</v>
      </c>
      <c r="B265" s="241" t="s">
        <v>1503</v>
      </c>
      <c r="C265" s="241"/>
      <c r="D265" s="241"/>
      <c r="E265" s="241"/>
      <c r="F265" s="357">
        <v>60120477.200000003</v>
      </c>
      <c r="G265" s="358">
        <v>1.4017979462448195E-3</v>
      </c>
      <c r="H265" s="357">
        <v>260</v>
      </c>
      <c r="I265" s="358">
        <v>1.6794346764504502E-3</v>
      </c>
      <c r="J265" s="253"/>
      <c r="K265" s="253"/>
      <c r="L265" s="372"/>
      <c r="M265" s="185"/>
      <c r="N265" s="185"/>
      <c r="O265" s="185"/>
      <c r="Q265" s="370"/>
      <c r="R265" s="370"/>
    </row>
    <row r="266" spans="1:18" s="220" customFormat="1" ht="20.25" x14ac:dyDescent="0.3">
      <c r="A266" s="249" t="s">
        <v>1504</v>
      </c>
      <c r="B266" s="241" t="s">
        <v>1505</v>
      </c>
      <c r="C266" s="241"/>
      <c r="D266" s="241"/>
      <c r="E266" s="241"/>
      <c r="F266" s="357">
        <v>94881609.740000054</v>
      </c>
      <c r="G266" s="358">
        <v>2.2123052221870009E-3</v>
      </c>
      <c r="H266" s="357">
        <v>391</v>
      </c>
      <c r="I266" s="358">
        <v>2.5256113788158694E-3</v>
      </c>
      <c r="J266" s="253"/>
      <c r="K266" s="253"/>
      <c r="L266" s="372"/>
      <c r="M266" s="185"/>
      <c r="N266" s="185"/>
      <c r="O266" s="185"/>
      <c r="Q266" s="370"/>
      <c r="R266" s="370"/>
    </row>
    <row r="267" spans="1:18" s="220" customFormat="1" ht="20.25" x14ac:dyDescent="0.3">
      <c r="A267" s="249" t="s">
        <v>1506</v>
      </c>
      <c r="B267" s="241" t="s">
        <v>1507</v>
      </c>
      <c r="C267" s="241"/>
      <c r="D267" s="241"/>
      <c r="E267" s="241"/>
      <c r="F267" s="357">
        <v>1618343.7599999998</v>
      </c>
      <c r="G267" s="358">
        <v>3.7734081044288828E-5</v>
      </c>
      <c r="H267" s="357">
        <v>7</v>
      </c>
      <c r="I267" s="358">
        <v>4.5215548981358277E-5</v>
      </c>
      <c r="J267" s="253"/>
      <c r="K267" s="253"/>
      <c r="L267" s="372"/>
      <c r="M267" s="185"/>
      <c r="N267" s="185"/>
      <c r="O267" s="185"/>
      <c r="Q267" s="370"/>
      <c r="R267" s="370"/>
    </row>
    <row r="268" spans="1:18" s="220" customFormat="1" ht="21" thickBot="1" x14ac:dyDescent="0.35">
      <c r="A268" s="249"/>
      <c r="B268" s="210" t="s">
        <v>100</v>
      </c>
      <c r="C268" s="210"/>
      <c r="D268" s="210"/>
      <c r="E268" s="210"/>
      <c r="F268" s="373">
        <v>42888119048.150009</v>
      </c>
      <c r="G268" s="374">
        <v>1</v>
      </c>
      <c r="H268" s="375">
        <v>154814</v>
      </c>
      <c r="I268" s="374">
        <v>1</v>
      </c>
      <c r="J268" s="376"/>
      <c r="K268" s="362"/>
      <c r="L268" s="185"/>
      <c r="M268" s="185"/>
      <c r="N268" s="185"/>
      <c r="O268" s="185"/>
      <c r="Q268" s="370"/>
      <c r="R268" s="370"/>
    </row>
    <row r="269" spans="1:18" s="185" customFormat="1" ht="21" thickTop="1" x14ac:dyDescent="0.3">
      <c r="A269" s="184"/>
      <c r="B269" s="183"/>
      <c r="C269" s="183"/>
      <c r="D269" s="183"/>
      <c r="E269" s="183"/>
      <c r="F269" s="350"/>
      <c r="G269" s="351"/>
      <c r="H269" s="183"/>
      <c r="I269" s="183"/>
    </row>
    <row r="270" spans="1:18" s="171" customFormat="1" ht="23.25" x14ac:dyDescent="0.35">
      <c r="B270" s="171" t="s">
        <v>1508</v>
      </c>
    </row>
    <row r="271" spans="1:18" s="185" customFormat="1" ht="20.25" x14ac:dyDescent="0.3">
      <c r="A271" s="184" t="s">
        <v>1509</v>
      </c>
      <c r="B271" s="183"/>
      <c r="C271" s="183"/>
      <c r="D271" s="183"/>
      <c r="E271" s="183"/>
      <c r="F271" s="350"/>
      <c r="G271" s="351"/>
      <c r="H271" s="183"/>
      <c r="I271" s="183"/>
    </row>
    <row r="272" spans="1:18" s="220" customFormat="1" ht="20.25" x14ac:dyDescent="0.3">
      <c r="A272" s="249"/>
      <c r="B272" s="365" t="s">
        <v>1510</v>
      </c>
      <c r="C272" s="365"/>
      <c r="D272" s="241"/>
      <c r="E272" s="241"/>
      <c r="F272" s="349" t="s">
        <v>1447</v>
      </c>
      <c r="G272" s="349" t="s">
        <v>1448</v>
      </c>
      <c r="H272" s="349" t="s">
        <v>736</v>
      </c>
      <c r="I272" s="349" t="s">
        <v>1449</v>
      </c>
    </row>
    <row r="273" spans="1:9" s="220" customFormat="1" ht="18.75" customHeight="1" x14ac:dyDescent="0.3">
      <c r="A273" s="377" t="s">
        <v>1511</v>
      </c>
      <c r="B273" s="378" t="s">
        <v>742</v>
      </c>
      <c r="C273" s="378"/>
      <c r="D273" s="378"/>
      <c r="E273" s="239"/>
      <c r="F273" s="357">
        <v>949063018.4299978</v>
      </c>
      <c r="G273" s="358">
        <v>2.2128809551300116E-2</v>
      </c>
      <c r="H273" s="357">
        <v>13867</v>
      </c>
      <c r="I273" s="358">
        <v>8.9572002532070746E-2</v>
      </c>
    </row>
    <row r="274" spans="1:9" s="220" customFormat="1" ht="18.75" customHeight="1" x14ac:dyDescent="0.3">
      <c r="A274" s="379" t="s">
        <v>1512</v>
      </c>
      <c r="B274" s="378" t="s">
        <v>744</v>
      </c>
      <c r="C274" s="378"/>
      <c r="D274" s="378"/>
      <c r="E274" s="239"/>
      <c r="F274" s="357">
        <v>6652642014.529952</v>
      </c>
      <c r="G274" s="358">
        <v>0.15511619912874028</v>
      </c>
      <c r="H274" s="357">
        <v>43072</v>
      </c>
      <c r="I274" s="358">
        <v>0.27821773224643764</v>
      </c>
    </row>
    <row r="275" spans="1:9" s="220" customFormat="1" ht="18.75" customHeight="1" x14ac:dyDescent="0.3">
      <c r="A275" s="379" t="s">
        <v>1513</v>
      </c>
      <c r="B275" s="378" t="s">
        <v>746</v>
      </c>
      <c r="C275" s="378"/>
      <c r="D275" s="378"/>
      <c r="E275" s="239"/>
      <c r="F275" s="357">
        <v>10784008200.230038</v>
      </c>
      <c r="G275" s="358">
        <v>0.25144511905786676</v>
      </c>
      <c r="H275" s="357">
        <v>43471</v>
      </c>
      <c r="I275" s="358">
        <v>0.28079501853837507</v>
      </c>
    </row>
    <row r="276" spans="1:9" s="220" customFormat="1" ht="18.75" customHeight="1" x14ac:dyDescent="0.3">
      <c r="A276" s="379" t="s">
        <v>1514</v>
      </c>
      <c r="B276" s="378" t="s">
        <v>748</v>
      </c>
      <c r="C276" s="378"/>
      <c r="D276" s="378"/>
      <c r="E276" s="239"/>
      <c r="F276" s="357">
        <v>9503720764.0399666</v>
      </c>
      <c r="G276" s="358">
        <v>0.22159332176284652</v>
      </c>
      <c r="H276" s="357">
        <v>27554</v>
      </c>
      <c r="I276" s="358">
        <v>0.17798131951890656</v>
      </c>
    </row>
    <row r="277" spans="1:9" s="220" customFormat="1" ht="18.75" customHeight="1" x14ac:dyDescent="0.3">
      <c r="A277" s="379" t="s">
        <v>1515</v>
      </c>
      <c r="B277" s="378" t="s">
        <v>750</v>
      </c>
      <c r="C277" s="378"/>
      <c r="D277" s="378"/>
      <c r="E277" s="239"/>
      <c r="F277" s="357">
        <v>6032099469.3700333</v>
      </c>
      <c r="G277" s="358">
        <v>0.14064733085164835</v>
      </c>
      <c r="H277" s="357">
        <v>13569</v>
      </c>
      <c r="I277" s="358">
        <v>8.7647112018292922E-2</v>
      </c>
    </row>
    <row r="278" spans="1:9" s="220" customFormat="1" ht="18.75" customHeight="1" x14ac:dyDescent="0.3">
      <c r="A278" s="379" t="s">
        <v>1516</v>
      </c>
      <c r="B278" s="378" t="s">
        <v>752</v>
      </c>
      <c r="C278" s="378"/>
      <c r="D278" s="378"/>
      <c r="E278" s="239"/>
      <c r="F278" s="357">
        <v>3462625511.6100039</v>
      </c>
      <c r="G278" s="358">
        <v>8.0736240909109469E-2</v>
      </c>
      <c r="H278" s="357">
        <v>6361</v>
      </c>
      <c r="I278" s="358">
        <v>4.1088015295774286E-2</v>
      </c>
    </row>
    <row r="279" spans="1:9" s="220" customFormat="1" ht="18.75" customHeight="1" x14ac:dyDescent="0.3">
      <c r="A279" s="379" t="s">
        <v>1517</v>
      </c>
      <c r="B279" s="378" t="s">
        <v>754</v>
      </c>
      <c r="C279" s="378"/>
      <c r="D279" s="378"/>
      <c r="E279" s="239"/>
      <c r="F279" s="357">
        <v>1933898319.4500008</v>
      </c>
      <c r="G279" s="358">
        <v>4.5091702839167087E-2</v>
      </c>
      <c r="H279" s="357">
        <v>3000</v>
      </c>
      <c r="I279" s="358">
        <v>1.9378092420582117E-2</v>
      </c>
    </row>
    <row r="280" spans="1:9" s="220" customFormat="1" ht="18.75" customHeight="1" x14ac:dyDescent="0.3">
      <c r="A280" s="379" t="s">
        <v>1518</v>
      </c>
      <c r="B280" s="378" t="s">
        <v>756</v>
      </c>
      <c r="C280" s="378"/>
      <c r="D280" s="378"/>
      <c r="E280" s="239"/>
      <c r="F280" s="357">
        <v>1186799503.6199987</v>
      </c>
      <c r="G280" s="358">
        <v>2.767198771966644E-2</v>
      </c>
      <c r="H280" s="357">
        <v>1592</v>
      </c>
      <c r="I280" s="358">
        <v>1.028330771118891E-2</v>
      </c>
    </row>
    <row r="281" spans="1:9" s="220" customFormat="1" ht="18.75" customHeight="1" x14ac:dyDescent="0.3">
      <c r="A281" s="379" t="s">
        <v>1519</v>
      </c>
      <c r="B281" s="378" t="s">
        <v>758</v>
      </c>
      <c r="C281" s="378"/>
      <c r="D281" s="378"/>
      <c r="E281" s="239"/>
      <c r="F281" s="357">
        <v>765071001.96999955</v>
      </c>
      <c r="G281" s="358">
        <v>1.7838763250751646E-2</v>
      </c>
      <c r="H281" s="357">
        <v>903</v>
      </c>
      <c r="I281" s="358">
        <v>5.8328058185952176E-3</v>
      </c>
    </row>
    <row r="282" spans="1:9" s="220" customFormat="1" ht="18.75" customHeight="1" x14ac:dyDescent="0.3">
      <c r="A282" s="379" t="s">
        <v>1520</v>
      </c>
      <c r="B282" s="378" t="s">
        <v>760</v>
      </c>
      <c r="C282" s="378"/>
      <c r="D282" s="378"/>
      <c r="E282" s="239"/>
      <c r="F282" s="357">
        <v>493806812.85999995</v>
      </c>
      <c r="G282" s="358">
        <v>1.1513837021054919E-2</v>
      </c>
      <c r="H282" s="357">
        <v>523</v>
      </c>
      <c r="I282" s="358">
        <v>3.3782474453214824E-3</v>
      </c>
    </row>
    <row r="283" spans="1:9" s="220" customFormat="1" ht="18.75" customHeight="1" x14ac:dyDescent="0.3">
      <c r="A283" s="379" t="s">
        <v>1521</v>
      </c>
      <c r="B283" s="378" t="s">
        <v>1522</v>
      </c>
      <c r="C283" s="378"/>
      <c r="D283" s="378"/>
      <c r="E283" s="239"/>
      <c r="F283" s="357">
        <v>1124384432.039999</v>
      </c>
      <c r="G283" s="358">
        <v>2.6216687907848462E-2</v>
      </c>
      <c r="H283" s="357">
        <v>902</v>
      </c>
      <c r="I283" s="358">
        <v>5.8263464544550236E-3</v>
      </c>
    </row>
    <row r="284" spans="1:9" s="220" customFormat="1" ht="18.75" customHeight="1" thickBot="1" x14ac:dyDescent="0.35">
      <c r="A284" s="184"/>
      <c r="B284" s="210" t="s">
        <v>100</v>
      </c>
      <c r="C284" s="210"/>
      <c r="D284" s="210"/>
      <c r="E284" s="210"/>
      <c r="F284" s="359">
        <v>42888119048.149986</v>
      </c>
      <c r="G284" s="360">
        <v>1</v>
      </c>
      <c r="H284" s="359">
        <v>154814</v>
      </c>
      <c r="I284" s="360">
        <v>0.99999999999999989</v>
      </c>
    </row>
    <row r="285" spans="1:9" s="185" customFormat="1" ht="21" thickTop="1" x14ac:dyDescent="0.3">
      <c r="A285" s="184"/>
      <c r="B285" s="183"/>
      <c r="C285" s="183"/>
      <c r="D285" s="183"/>
      <c r="E285" s="183"/>
      <c r="F285" s="350"/>
      <c r="G285" s="351"/>
      <c r="H285" s="183"/>
      <c r="I285" s="183"/>
    </row>
    <row r="286" spans="1:9" s="171" customFormat="1" ht="23.25" x14ac:dyDescent="0.35">
      <c r="B286" s="171" t="s">
        <v>1523</v>
      </c>
    </row>
    <row r="287" spans="1:9" s="185" customFormat="1" ht="20.25" x14ac:dyDescent="0.3">
      <c r="A287" s="184"/>
      <c r="B287" s="183"/>
      <c r="C287" s="183"/>
      <c r="D287" s="183"/>
      <c r="E287" s="183"/>
      <c r="F287" s="350"/>
      <c r="G287" s="351"/>
      <c r="H287" s="183"/>
      <c r="I287" s="183"/>
    </row>
    <row r="288" spans="1:9" s="220" customFormat="1" ht="20.25" x14ac:dyDescent="0.3">
      <c r="A288" s="184" t="s">
        <v>1524</v>
      </c>
      <c r="B288" s="380" t="s">
        <v>1525</v>
      </c>
      <c r="C288" s="380"/>
      <c r="D288" s="380"/>
      <c r="E288" s="380"/>
      <c r="F288" s="349" t="s">
        <v>1447</v>
      </c>
      <c r="G288" s="381" t="s">
        <v>1448</v>
      </c>
      <c r="H288" s="349" t="s">
        <v>736</v>
      </c>
      <c r="I288" s="381" t="s">
        <v>1449</v>
      </c>
    </row>
    <row r="289" spans="1:18" s="185" customFormat="1" ht="20.25" x14ac:dyDescent="0.3">
      <c r="A289" s="184" t="s">
        <v>1526</v>
      </c>
      <c r="B289" s="241" t="s">
        <v>1527</v>
      </c>
      <c r="C289" s="241"/>
      <c r="D289" s="241"/>
      <c r="E289" s="241"/>
      <c r="F289" s="357">
        <v>30781944830.490223</v>
      </c>
      <c r="G289" s="358">
        <v>0.71772662251593533</v>
      </c>
      <c r="H289" s="357">
        <v>104848</v>
      </c>
      <c r="I289" s="358">
        <v>0.67725141137106459</v>
      </c>
      <c r="K289" s="253"/>
    </row>
    <row r="290" spans="1:18" s="185" customFormat="1" ht="20.25" x14ac:dyDescent="0.3">
      <c r="A290" s="184" t="s">
        <v>1528</v>
      </c>
      <c r="B290" s="241" t="s">
        <v>1529</v>
      </c>
      <c r="C290" s="241"/>
      <c r="D290" s="382"/>
      <c r="E290" s="241"/>
      <c r="F290" s="357">
        <v>2399386217.6700072</v>
      </c>
      <c r="G290" s="358">
        <v>5.5945242433603361E-2</v>
      </c>
      <c r="H290" s="357">
        <v>8698</v>
      </c>
      <c r="I290" s="358">
        <v>5.6183549291407751E-2</v>
      </c>
      <c r="K290" s="253"/>
    </row>
    <row r="291" spans="1:18" s="185" customFormat="1" ht="20.25" x14ac:dyDescent="0.3">
      <c r="A291" s="184" t="s">
        <v>1530</v>
      </c>
      <c r="B291" s="241" t="s">
        <v>1531</v>
      </c>
      <c r="C291" s="241"/>
      <c r="D291" s="382"/>
      <c r="E291" s="241"/>
      <c r="F291" s="357">
        <v>1514217711.1200042</v>
      </c>
      <c r="G291" s="358">
        <v>3.5306228035321414E-2</v>
      </c>
      <c r="H291" s="357">
        <v>5582</v>
      </c>
      <c r="I291" s="358">
        <v>3.6056170630563128E-2</v>
      </c>
      <c r="K291" s="253"/>
    </row>
    <row r="292" spans="1:18" s="185" customFormat="1" ht="20.25" x14ac:dyDescent="0.3">
      <c r="A292" s="184" t="s">
        <v>1532</v>
      </c>
      <c r="B292" s="241" t="s">
        <v>1533</v>
      </c>
      <c r="C292" s="241"/>
      <c r="D292" s="241"/>
      <c r="E292" s="241"/>
      <c r="F292" s="357">
        <v>1682314815.7799919</v>
      </c>
      <c r="G292" s="358">
        <v>3.9225660931673567E-2</v>
      </c>
      <c r="H292" s="357">
        <v>6327</v>
      </c>
      <c r="I292" s="358">
        <v>4.0868396915007689E-2</v>
      </c>
      <c r="K292" s="253"/>
    </row>
    <row r="293" spans="1:18" s="185" customFormat="1" ht="20.25" x14ac:dyDescent="0.3">
      <c r="A293" s="184" t="s">
        <v>1534</v>
      </c>
      <c r="B293" s="241" t="s">
        <v>1535</v>
      </c>
      <c r="C293" s="241"/>
      <c r="D293" s="241"/>
      <c r="E293" s="241"/>
      <c r="F293" s="357">
        <v>6452739283.2700148</v>
      </c>
      <c r="G293" s="358">
        <v>0.15045517095365182</v>
      </c>
      <c r="H293" s="357">
        <v>29064</v>
      </c>
      <c r="I293" s="358">
        <v>0.18773495937059956</v>
      </c>
      <c r="K293" s="253"/>
    </row>
    <row r="294" spans="1:18" s="185" customFormat="1" ht="20.25" x14ac:dyDescent="0.3">
      <c r="A294" s="184" t="s">
        <v>1536</v>
      </c>
      <c r="B294" s="241" t="s">
        <v>98</v>
      </c>
      <c r="C294" s="241"/>
      <c r="D294" s="241"/>
      <c r="E294" s="241"/>
      <c r="F294" s="357">
        <v>57516189.819999926</v>
      </c>
      <c r="G294" s="358">
        <v>1.3410751298145493E-3</v>
      </c>
      <c r="H294" s="357">
        <v>295</v>
      </c>
      <c r="I294" s="358">
        <v>1.9055124213572417E-3</v>
      </c>
      <c r="K294" s="253"/>
    </row>
    <row r="295" spans="1:18" s="185" customFormat="1" ht="21" thickBot="1" x14ac:dyDescent="0.35">
      <c r="A295" s="184"/>
      <c r="B295" s="210" t="s">
        <v>100</v>
      </c>
      <c r="C295" s="210"/>
      <c r="D295" s="210"/>
      <c r="E295" s="210"/>
      <c r="F295" s="359">
        <v>42888119048.150238</v>
      </c>
      <c r="G295" s="360">
        <v>1</v>
      </c>
      <c r="H295" s="359">
        <v>154814</v>
      </c>
      <c r="I295" s="360">
        <v>1</v>
      </c>
      <c r="K295" s="362"/>
    </row>
    <row r="296" spans="1:18" s="185" customFormat="1" ht="21" thickTop="1" x14ac:dyDescent="0.3">
      <c r="A296" s="184"/>
      <c r="B296" s="183"/>
      <c r="C296" s="183"/>
      <c r="D296" s="183"/>
      <c r="E296" s="183"/>
      <c r="F296" s="350"/>
      <c r="G296" s="351"/>
      <c r="H296" s="183"/>
      <c r="I296" s="183"/>
    </row>
    <row r="297" spans="1:18" s="171" customFormat="1" ht="26.25" x14ac:dyDescent="0.35">
      <c r="B297" s="171" t="s">
        <v>1537</v>
      </c>
    </row>
    <row r="298" spans="1:18" s="185" customFormat="1" ht="20.25" x14ac:dyDescent="0.3">
      <c r="A298" s="184"/>
      <c r="B298" s="183"/>
      <c r="C298" s="183"/>
      <c r="D298" s="183"/>
      <c r="E298" s="183"/>
      <c r="F298" s="350"/>
      <c r="G298" s="351"/>
      <c r="H298" s="183"/>
      <c r="I298" s="183"/>
    </row>
    <row r="299" spans="1:18" ht="18" customHeight="1" x14ac:dyDescent="0.3">
      <c r="B299" s="263"/>
      <c r="C299" s="263"/>
      <c r="D299" s="263"/>
      <c r="E299" s="420" t="s">
        <v>1538</v>
      </c>
      <c r="F299" s="420"/>
      <c r="G299" s="420"/>
      <c r="H299" s="420"/>
      <c r="I299" s="420"/>
      <c r="J299" s="420"/>
      <c r="K299" s="420"/>
      <c r="L299" s="420"/>
      <c r="O299" s="220"/>
      <c r="P299" s="220"/>
      <c r="Q299" s="220"/>
      <c r="R299" s="220"/>
    </row>
    <row r="300" spans="1:18" ht="20.25" x14ac:dyDescent="0.3">
      <c r="B300" s="380" t="s">
        <v>1539</v>
      </c>
      <c r="C300" s="380"/>
      <c r="D300" s="263"/>
      <c r="E300" s="383" t="s">
        <v>1540</v>
      </c>
      <c r="F300" s="383" t="s">
        <v>1541</v>
      </c>
      <c r="G300" s="383" t="s">
        <v>1542</v>
      </c>
      <c r="H300" s="383" t="s">
        <v>1543</v>
      </c>
      <c r="I300" s="383" t="s">
        <v>1544</v>
      </c>
      <c r="J300" s="384" t="s">
        <v>1545</v>
      </c>
      <c r="K300" s="349" t="s">
        <v>1546</v>
      </c>
      <c r="L300" s="384" t="s">
        <v>100</v>
      </c>
      <c r="O300" s="220"/>
      <c r="P300" s="220"/>
      <c r="Q300" s="220"/>
      <c r="R300" s="220"/>
    </row>
    <row r="301" spans="1:18" ht="20.25" x14ac:dyDescent="0.3">
      <c r="A301" s="377" t="s">
        <v>1547</v>
      </c>
      <c r="B301" s="241" t="s">
        <v>1548</v>
      </c>
      <c r="C301" s="241"/>
      <c r="D301" s="263"/>
      <c r="E301" s="357">
        <v>3601556.7300000004</v>
      </c>
      <c r="F301" s="357">
        <v>6115385.4300000006</v>
      </c>
      <c r="G301" s="357">
        <v>30066654.639999982</v>
      </c>
      <c r="H301" s="357">
        <v>71448587.420000076</v>
      </c>
      <c r="I301" s="357">
        <v>227107935.06000006</v>
      </c>
      <c r="J301" s="357">
        <v>389851893.1400001</v>
      </c>
      <c r="K301" s="357">
        <v>587318.6</v>
      </c>
      <c r="L301" s="315">
        <v>728779331.02000022</v>
      </c>
    </row>
    <row r="302" spans="1:18" ht="20.25" x14ac:dyDescent="0.3">
      <c r="A302" s="379" t="s">
        <v>1549</v>
      </c>
      <c r="B302" s="241" t="s">
        <v>1550</v>
      </c>
      <c r="C302" s="241"/>
      <c r="D302" s="263"/>
      <c r="E302" s="357">
        <v>12632926.120000007</v>
      </c>
      <c r="F302" s="357">
        <v>16968973.059999995</v>
      </c>
      <c r="G302" s="357">
        <v>75319943.980000079</v>
      </c>
      <c r="H302" s="357">
        <v>166436869.02000013</v>
      </c>
      <c r="I302" s="357">
        <v>461191733.37999898</v>
      </c>
      <c r="J302" s="357">
        <v>707667180.77000082</v>
      </c>
      <c r="K302" s="357">
        <v>3183387.17</v>
      </c>
      <c r="L302" s="315">
        <v>1443401013.5</v>
      </c>
    </row>
    <row r="303" spans="1:18" ht="20.25" x14ac:dyDescent="0.3">
      <c r="A303" s="379" t="s">
        <v>1551</v>
      </c>
      <c r="B303" s="241" t="s">
        <v>1552</v>
      </c>
      <c r="C303" s="241"/>
      <c r="D303" s="263"/>
      <c r="E303" s="357">
        <v>44027041.830000013</v>
      </c>
      <c r="F303" s="357">
        <v>60601842.230000041</v>
      </c>
      <c r="G303" s="357">
        <v>219100997.70999971</v>
      </c>
      <c r="H303" s="357">
        <v>401967436.82000017</v>
      </c>
      <c r="I303" s="357">
        <v>1064310718.6300007</v>
      </c>
      <c r="J303" s="357">
        <v>1318338775.9000022</v>
      </c>
      <c r="K303" s="357">
        <v>4012269.29</v>
      </c>
      <c r="L303" s="315">
        <v>3112359082.4100027</v>
      </c>
    </row>
    <row r="304" spans="1:18" ht="20.25" x14ac:dyDescent="0.3">
      <c r="A304" s="379" t="s">
        <v>1553</v>
      </c>
      <c r="B304" s="241" t="s">
        <v>1554</v>
      </c>
      <c r="C304" s="241"/>
      <c r="D304" s="263"/>
      <c r="E304" s="357">
        <v>116614166.27000004</v>
      </c>
      <c r="F304" s="357">
        <v>168811764.11999995</v>
      </c>
      <c r="G304" s="357">
        <v>567003356.74000025</v>
      </c>
      <c r="H304" s="357">
        <v>982215394.7400012</v>
      </c>
      <c r="I304" s="357">
        <v>2209658030.9900017</v>
      </c>
      <c r="J304" s="357">
        <v>2357801380.1999984</v>
      </c>
      <c r="K304" s="357">
        <v>13869296.469999995</v>
      </c>
      <c r="L304" s="315">
        <v>6415973389.5300016</v>
      </c>
    </row>
    <row r="305" spans="1:13" ht="20.25" x14ac:dyDescent="0.3">
      <c r="A305" s="377" t="s">
        <v>1555</v>
      </c>
      <c r="B305" s="241" t="s">
        <v>1556</v>
      </c>
      <c r="C305" s="241"/>
      <c r="D305" s="263"/>
      <c r="E305" s="357">
        <v>75501773.060000062</v>
      </c>
      <c r="F305" s="357">
        <v>119858671.51000005</v>
      </c>
      <c r="G305" s="357">
        <v>412505864.71999955</v>
      </c>
      <c r="H305" s="357">
        <v>772486324.62999916</v>
      </c>
      <c r="I305" s="357">
        <v>1736360164.5900013</v>
      </c>
      <c r="J305" s="357">
        <v>1643536151.6800013</v>
      </c>
      <c r="K305" s="357">
        <v>2460542.6599999997</v>
      </c>
      <c r="L305" s="315">
        <v>4762709492.8500013</v>
      </c>
    </row>
    <row r="306" spans="1:13" ht="20.25" x14ac:dyDescent="0.3">
      <c r="A306" s="377" t="s">
        <v>1557</v>
      </c>
      <c r="B306" s="241" t="s">
        <v>1558</v>
      </c>
      <c r="C306" s="241"/>
      <c r="D306" s="263"/>
      <c r="E306" s="357">
        <v>80083217.349999994</v>
      </c>
      <c r="F306" s="357">
        <v>121208059.73</v>
      </c>
      <c r="G306" s="357">
        <v>458034894.59000099</v>
      </c>
      <c r="H306" s="357">
        <v>851741133.01999998</v>
      </c>
      <c r="I306" s="357">
        <v>1884053471.1700048</v>
      </c>
      <c r="J306" s="357">
        <v>1703693198.3499963</v>
      </c>
      <c r="K306" s="357">
        <v>9979498.0199999996</v>
      </c>
      <c r="L306" s="315">
        <v>5108793472.2300024</v>
      </c>
    </row>
    <row r="307" spans="1:13" ht="20.25" x14ac:dyDescent="0.3">
      <c r="A307" s="377" t="s">
        <v>1559</v>
      </c>
      <c r="B307" s="241" t="s">
        <v>1560</v>
      </c>
      <c r="C307" s="241"/>
      <c r="D307" s="263"/>
      <c r="E307" s="357">
        <v>93516916.070000008</v>
      </c>
      <c r="F307" s="357">
        <v>152417476.23999998</v>
      </c>
      <c r="G307" s="357">
        <v>513066815.05999947</v>
      </c>
      <c r="H307" s="357">
        <v>1009521924.0400006</v>
      </c>
      <c r="I307" s="357">
        <v>2284440411.2099986</v>
      </c>
      <c r="J307" s="357">
        <v>1844686682.5799999</v>
      </c>
      <c r="K307" s="357">
        <v>3997720.71</v>
      </c>
      <c r="L307" s="315">
        <v>5901647945.9099989</v>
      </c>
    </row>
    <row r="308" spans="1:13" ht="20.25" x14ac:dyDescent="0.3">
      <c r="A308" s="377" t="s">
        <v>1561</v>
      </c>
      <c r="B308" s="241" t="s">
        <v>1562</v>
      </c>
      <c r="C308" s="241"/>
      <c r="D308" s="263"/>
      <c r="E308" s="357">
        <v>97472256.48999998</v>
      </c>
      <c r="F308" s="357">
        <v>150594272.19999999</v>
      </c>
      <c r="G308" s="357">
        <v>500005800.19999957</v>
      </c>
      <c r="H308" s="357">
        <v>1023286035.539997</v>
      </c>
      <c r="I308" s="357">
        <v>2177923691.8799958</v>
      </c>
      <c r="J308" s="357">
        <v>1737790201.9499974</v>
      </c>
      <c r="K308" s="357">
        <v>4860361.9100000011</v>
      </c>
      <c r="L308" s="315">
        <v>5691932620.1699896</v>
      </c>
    </row>
    <row r="309" spans="1:13" ht="20.25" x14ac:dyDescent="0.3">
      <c r="A309" s="377" t="s">
        <v>1563</v>
      </c>
      <c r="B309" s="241" t="s">
        <v>1564</v>
      </c>
      <c r="C309" s="241"/>
      <c r="D309" s="263"/>
      <c r="E309" s="357">
        <v>78890299.480000049</v>
      </c>
      <c r="F309" s="357">
        <v>136290804.37000003</v>
      </c>
      <c r="G309" s="357">
        <v>477947964.96999943</v>
      </c>
      <c r="H309" s="357">
        <v>1010675327.5000024</v>
      </c>
      <c r="I309" s="357">
        <v>2182567790.0699944</v>
      </c>
      <c r="J309" s="357">
        <v>1595009776.8899987</v>
      </c>
      <c r="K309" s="357">
        <v>6775968.9699999988</v>
      </c>
      <c r="L309" s="313">
        <v>5488157932.2499952</v>
      </c>
    </row>
    <row r="310" spans="1:13" ht="20.25" x14ac:dyDescent="0.3">
      <c r="A310" s="377" t="s">
        <v>1565</v>
      </c>
      <c r="B310" s="241" t="s">
        <v>1566</v>
      </c>
      <c r="C310" s="241"/>
      <c r="D310" s="263"/>
      <c r="E310" s="357">
        <v>23940594.519999996</v>
      </c>
      <c r="F310" s="357">
        <v>75296754.75</v>
      </c>
      <c r="G310" s="357">
        <v>270242696.86999989</v>
      </c>
      <c r="H310" s="357">
        <v>567043245.56999969</v>
      </c>
      <c r="I310" s="357">
        <v>1215664256.8499985</v>
      </c>
      <c r="J310" s="357">
        <v>905729640.95999849</v>
      </c>
      <c r="K310" s="357">
        <v>2382836.3500000006</v>
      </c>
      <c r="L310" s="313">
        <v>3060300025.8699965</v>
      </c>
    </row>
    <row r="311" spans="1:13" ht="20.25" x14ac:dyDescent="0.3">
      <c r="A311" s="377" t="s">
        <v>1567</v>
      </c>
      <c r="B311" s="241" t="s">
        <v>1568</v>
      </c>
      <c r="C311" s="241"/>
      <c r="D311" s="263"/>
      <c r="E311" s="357">
        <v>12403526.639999999</v>
      </c>
      <c r="F311" s="357">
        <v>30609908.589999996</v>
      </c>
      <c r="G311" s="357">
        <v>97675306.360000059</v>
      </c>
      <c r="H311" s="357">
        <v>219861497.81999996</v>
      </c>
      <c r="I311" s="357">
        <v>479305380.92000002</v>
      </c>
      <c r="J311" s="357">
        <v>334031911.65000015</v>
      </c>
      <c r="K311" s="357">
        <v>177210.43</v>
      </c>
      <c r="L311" s="315">
        <v>1174064742.4100003</v>
      </c>
    </row>
    <row r="312" spans="1:13" ht="21" thickBot="1" x14ac:dyDescent="0.35">
      <c r="B312" s="210" t="s">
        <v>100</v>
      </c>
      <c r="C312" s="210"/>
      <c r="D312" s="263"/>
      <c r="E312" s="385">
        <v>638684274.56000006</v>
      </c>
      <c r="F312" s="385">
        <v>1038773912.23</v>
      </c>
      <c r="G312" s="385">
        <v>3620970295.8399987</v>
      </c>
      <c r="H312" s="385">
        <v>7076683776.1199989</v>
      </c>
      <c r="I312" s="385">
        <v>15922583584.749994</v>
      </c>
      <c r="J312" s="385">
        <v>14538136794.069994</v>
      </c>
      <c r="K312" s="385">
        <v>52286410.579999998</v>
      </c>
      <c r="L312" s="385">
        <v>42888119048.149994</v>
      </c>
    </row>
    <row r="313" spans="1:13" ht="13.5" customHeight="1" thickTop="1" x14ac:dyDescent="0.3">
      <c r="B313" s="210"/>
      <c r="C313" s="210"/>
      <c r="D313" s="263"/>
      <c r="E313" s="263"/>
      <c r="F313" s="263"/>
      <c r="G313" s="263"/>
      <c r="H313" s="263"/>
      <c r="I313" s="263"/>
      <c r="J313" s="263"/>
      <c r="K313" s="263"/>
      <c r="L313" s="263"/>
    </row>
    <row r="314" spans="1:13" ht="17.25" x14ac:dyDescent="0.25">
      <c r="A314" s="386"/>
      <c r="B314" s="344" t="s">
        <v>1569</v>
      </c>
      <c r="D314" s="387"/>
      <c r="E314" s="387"/>
      <c r="F314" s="387"/>
      <c r="G314" s="387"/>
      <c r="H314" s="387"/>
      <c r="I314" s="387"/>
      <c r="J314" s="387"/>
      <c r="K314" s="387"/>
    </row>
    <row r="315" spans="1:13" ht="26.25" x14ac:dyDescent="0.35">
      <c r="B315" s="171" t="s">
        <v>1570</v>
      </c>
      <c r="C315" s="217"/>
      <c r="D315" s="217"/>
      <c r="E315" s="217"/>
      <c r="F315" s="217"/>
      <c r="G315" s="217"/>
      <c r="H315" s="217"/>
      <c r="I315" s="217"/>
      <c r="J315" s="217"/>
      <c r="K315" s="217"/>
      <c r="L315" s="217"/>
      <c r="M315" s="388"/>
    </row>
    <row r="316" spans="1:13" ht="18" customHeight="1" x14ac:dyDescent="0.3">
      <c r="B316" s="263"/>
      <c r="C316" s="263"/>
      <c r="D316" s="263"/>
      <c r="E316" s="420" t="s">
        <v>1538</v>
      </c>
      <c r="F316" s="420"/>
      <c r="G316" s="420"/>
      <c r="H316" s="420"/>
      <c r="I316" s="420"/>
      <c r="J316" s="420"/>
      <c r="K316" s="420"/>
      <c r="L316" s="420"/>
    </row>
    <row r="317" spans="1:13" ht="25.5" customHeight="1" x14ac:dyDescent="0.3">
      <c r="B317" s="380" t="s">
        <v>1571</v>
      </c>
      <c r="C317" s="380"/>
      <c r="D317" s="263"/>
      <c r="E317" s="381" t="s">
        <v>1540</v>
      </c>
      <c r="F317" s="381" t="s">
        <v>1541</v>
      </c>
      <c r="G317" s="381" t="s">
        <v>1542</v>
      </c>
      <c r="H317" s="381" t="s">
        <v>1543</v>
      </c>
      <c r="I317" s="381" t="s">
        <v>1544</v>
      </c>
      <c r="J317" s="349" t="s">
        <v>1545</v>
      </c>
      <c r="K317" s="349" t="s">
        <v>1546</v>
      </c>
      <c r="L317" s="349" t="s">
        <v>100</v>
      </c>
    </row>
    <row r="318" spans="1:13" ht="20.25" x14ac:dyDescent="0.3">
      <c r="B318" s="241" t="s">
        <v>1548</v>
      </c>
      <c r="C318" s="241"/>
      <c r="D318" s="263"/>
      <c r="E318" s="389">
        <v>8.3975627981179923E-5</v>
      </c>
      <c r="F318" s="389">
        <v>1.4258926634516959E-4</v>
      </c>
      <c r="G318" s="389">
        <v>7.0104857259523318E-4</v>
      </c>
      <c r="H318" s="389">
        <v>1.6659296095449085E-3</v>
      </c>
      <c r="I318" s="389">
        <v>5.2953577844024498E-3</v>
      </c>
      <c r="J318" s="389">
        <v>9.0899741418437562E-3</v>
      </c>
      <c r="K318" s="389">
        <v>1.3694202801028047E-5</v>
      </c>
      <c r="L318" s="390">
        <v>1.6992569205513723E-2</v>
      </c>
    </row>
    <row r="319" spans="1:13" ht="20.25" x14ac:dyDescent="0.3">
      <c r="B319" s="241" t="s">
        <v>1550</v>
      </c>
      <c r="C319" s="241"/>
      <c r="D319" s="263"/>
      <c r="E319" s="389">
        <v>2.9455537804810622E-4</v>
      </c>
      <c r="F319" s="389">
        <v>3.9565673283431074E-4</v>
      </c>
      <c r="G319" s="389">
        <v>1.7561960200548606E-3</v>
      </c>
      <c r="H319" s="389">
        <v>3.8807220440967203E-3</v>
      </c>
      <c r="I319" s="389">
        <v>1.0753368149865102E-2</v>
      </c>
      <c r="J319" s="389">
        <v>1.6500308161696509E-2</v>
      </c>
      <c r="K319" s="389">
        <v>7.4225385506555974E-5</v>
      </c>
      <c r="L319" s="390">
        <v>3.3655031872102163E-2</v>
      </c>
    </row>
    <row r="320" spans="1:13" ht="20.25" x14ac:dyDescent="0.3">
      <c r="B320" s="241" t="s">
        <v>1552</v>
      </c>
      <c r="C320" s="241"/>
      <c r="D320" s="263"/>
      <c r="E320" s="389">
        <v>1.0265556710605881E-3</v>
      </c>
      <c r="F320" s="389">
        <v>1.4130216846759602E-3</v>
      </c>
      <c r="G320" s="389">
        <v>5.1086641842235502E-3</v>
      </c>
      <c r="H320" s="389">
        <v>9.3724659822156334E-3</v>
      </c>
      <c r="I320" s="389">
        <v>2.4815980328610619E-2</v>
      </c>
      <c r="J320" s="389">
        <v>3.0739020622935657E-2</v>
      </c>
      <c r="K320" s="389">
        <v>9.355199945923186E-5</v>
      </c>
      <c r="L320" s="390">
        <v>7.2569260473181241E-2</v>
      </c>
    </row>
    <row r="321" spans="1:13" ht="20.25" x14ac:dyDescent="0.3">
      <c r="B321" s="241" t="s">
        <v>1554</v>
      </c>
      <c r="C321" s="241"/>
      <c r="D321" s="263"/>
      <c r="E321" s="389">
        <v>2.7190319570573537E-3</v>
      </c>
      <c r="F321" s="389">
        <v>3.9360962398578715E-3</v>
      </c>
      <c r="G321" s="389">
        <v>1.3220522823662007E-2</v>
      </c>
      <c r="H321" s="389">
        <v>2.2901806293656277E-2</v>
      </c>
      <c r="I321" s="389">
        <v>5.1521448830834579E-2</v>
      </c>
      <c r="J321" s="389">
        <v>5.497563037336569E-2</v>
      </c>
      <c r="K321" s="389">
        <v>3.2338318345062178E-4</v>
      </c>
      <c r="L321" s="390">
        <v>0.14959791970188441</v>
      </c>
    </row>
    <row r="322" spans="1:13" ht="20.25" x14ac:dyDescent="0.3">
      <c r="B322" s="241" t="s">
        <v>1556</v>
      </c>
      <c r="C322" s="241"/>
      <c r="D322" s="263"/>
      <c r="E322" s="389">
        <v>1.7604356342891861E-3</v>
      </c>
      <c r="F322" s="389">
        <v>2.7946824008634212E-3</v>
      </c>
      <c r="G322" s="389">
        <v>9.6181850329431322E-3</v>
      </c>
      <c r="H322" s="389">
        <v>1.8011662478429929E-2</v>
      </c>
      <c r="I322" s="389">
        <v>4.048580826406982E-2</v>
      </c>
      <c r="J322" s="389">
        <v>3.8321478958655709E-2</v>
      </c>
      <c r="K322" s="389">
        <v>5.7371195440806744E-5</v>
      </c>
      <c r="L322" s="390">
        <v>0.11104962396469201</v>
      </c>
    </row>
    <row r="323" spans="1:13" ht="20.25" x14ac:dyDescent="0.3">
      <c r="B323" s="241" t="s">
        <v>1558</v>
      </c>
      <c r="C323" s="241"/>
      <c r="D323" s="263"/>
      <c r="E323" s="389">
        <v>1.8672587916502353E-3</v>
      </c>
      <c r="F323" s="389">
        <v>2.8261453852504261E-3</v>
      </c>
      <c r="G323" s="389">
        <v>1.0679761779148452E-2</v>
      </c>
      <c r="H323" s="389">
        <v>1.9859605688553515E-2</v>
      </c>
      <c r="I323" s="389">
        <v>4.3929496396304994E-2</v>
      </c>
      <c r="J323" s="389">
        <v>3.9724129576241843E-2</v>
      </c>
      <c r="K323" s="389">
        <v>2.3268677296843287E-4</v>
      </c>
      <c r="L323" s="390">
        <v>0.1191190843901179</v>
      </c>
    </row>
    <row r="324" spans="1:13" ht="20.25" x14ac:dyDescent="0.3">
      <c r="B324" s="241" t="s">
        <v>1560</v>
      </c>
      <c r="C324" s="241"/>
      <c r="D324" s="263"/>
      <c r="E324" s="389">
        <v>2.1804853685704812E-3</v>
      </c>
      <c r="F324" s="389">
        <v>3.5538391429309978E-3</v>
      </c>
      <c r="G324" s="389">
        <v>1.1962912490612734E-2</v>
      </c>
      <c r="H324" s="389">
        <v>2.3538498457034731E-2</v>
      </c>
      <c r="I324" s="389">
        <v>5.3265110755854876E-2</v>
      </c>
      <c r="J324" s="389">
        <v>4.3011601429966927E-2</v>
      </c>
      <c r="K324" s="389">
        <v>9.3212777774464884E-5</v>
      </c>
      <c r="L324" s="390">
        <v>0.13760566042274522</v>
      </c>
    </row>
    <row r="325" spans="1:13" ht="20.25" x14ac:dyDescent="0.3">
      <c r="B325" s="241" t="s">
        <v>1562</v>
      </c>
      <c r="C325" s="241"/>
      <c r="D325" s="263"/>
      <c r="E325" s="389">
        <v>2.272709987131145E-3</v>
      </c>
      <c r="F325" s="389">
        <v>3.51132844112211E-3</v>
      </c>
      <c r="G325" s="389">
        <v>1.1658375589720986E-2</v>
      </c>
      <c r="H325" s="389">
        <v>2.3859429097162446E-2</v>
      </c>
      <c r="I325" s="389">
        <v>5.0781515725482534E-2</v>
      </c>
      <c r="J325" s="389">
        <v>4.0519151702572934E-2</v>
      </c>
      <c r="K325" s="389">
        <v>1.1332653466437475E-4</v>
      </c>
      <c r="L325" s="390">
        <v>0.13271583707785653</v>
      </c>
    </row>
    <row r="326" spans="1:13" ht="20.25" x14ac:dyDescent="0.3">
      <c r="B326" s="241" t="s">
        <v>1564</v>
      </c>
      <c r="C326" s="241"/>
      <c r="D326" s="263"/>
      <c r="E326" s="389">
        <v>1.8394441451589616E-3</v>
      </c>
      <c r="F326" s="389">
        <v>3.1778219095360168E-3</v>
      </c>
      <c r="G326" s="389">
        <v>1.1144064500320305E-2</v>
      </c>
      <c r="H326" s="389">
        <v>2.3565391766547955E-2</v>
      </c>
      <c r="I326" s="389">
        <v>5.088979975129361E-2</v>
      </c>
      <c r="J326" s="389">
        <v>3.7190014677475125E-2</v>
      </c>
      <c r="K326" s="389">
        <v>1.5799174970561653E-4</v>
      </c>
      <c r="L326" s="390">
        <v>0.12796452850003762</v>
      </c>
    </row>
    <row r="327" spans="1:13" ht="20.25" x14ac:dyDescent="0.3">
      <c r="B327" s="241" t="s">
        <v>1566</v>
      </c>
      <c r="C327" s="241"/>
      <c r="D327" s="263"/>
      <c r="E327" s="389">
        <v>5.5821041004671171E-4</v>
      </c>
      <c r="F327" s="389">
        <v>1.7556553288211405E-3</v>
      </c>
      <c r="G327" s="389">
        <v>6.3011086255986542E-3</v>
      </c>
      <c r="H327" s="389">
        <v>1.3221452890796792E-2</v>
      </c>
      <c r="I327" s="389">
        <v>2.8345012181233368E-2</v>
      </c>
      <c r="J327" s="389">
        <v>2.1118427691901021E-2</v>
      </c>
      <c r="K327" s="389">
        <v>5.5559357763505969E-5</v>
      </c>
      <c r="L327" s="390">
        <v>7.1355426486161194E-2</v>
      </c>
    </row>
    <row r="328" spans="1:13" ht="20.25" x14ac:dyDescent="0.3">
      <c r="B328" s="241" t="s">
        <v>1568</v>
      </c>
      <c r="C328" s="241"/>
      <c r="D328" s="263"/>
      <c r="E328" s="389">
        <v>2.892065895003393E-4</v>
      </c>
      <c r="F328" s="389">
        <v>7.1371534283503095E-4</v>
      </c>
      <c r="G328" s="389">
        <v>2.277444395505924E-3</v>
      </c>
      <c r="H328" s="389">
        <v>5.126396370359913E-3</v>
      </c>
      <c r="I328" s="389">
        <v>1.1175714663118926E-2</v>
      </c>
      <c r="J328" s="389">
        <v>7.7884486208170236E-3</v>
      </c>
      <c r="K328" s="389">
        <v>4.1319235707457328E-6</v>
      </c>
      <c r="L328" s="390">
        <v>2.7375057905707902E-2</v>
      </c>
    </row>
    <row r="329" spans="1:13" ht="21" thickBot="1" x14ac:dyDescent="0.35">
      <c r="B329" s="210" t="s">
        <v>100</v>
      </c>
      <c r="C329" s="210"/>
      <c r="D329" s="263"/>
      <c r="E329" s="391">
        <v>1.4891869560494288E-2</v>
      </c>
      <c r="F329" s="391">
        <v>2.4220551875072455E-2</v>
      </c>
      <c r="G329" s="391">
        <v>8.4428284014385832E-2</v>
      </c>
      <c r="H329" s="391">
        <v>0.16500336067839885</v>
      </c>
      <c r="I329" s="391">
        <v>0.37125861283107092</v>
      </c>
      <c r="J329" s="391">
        <v>0.3389781859574722</v>
      </c>
      <c r="K329" s="391">
        <v>1.2191350831053853E-3</v>
      </c>
      <c r="L329" s="391">
        <v>0.99999999999999989</v>
      </c>
    </row>
    <row r="330" spans="1:13" ht="13.5" thickTop="1" x14ac:dyDescent="0.2"/>
    <row r="331" spans="1:13" ht="16.5" x14ac:dyDescent="0.2">
      <c r="B331" s="344" t="s">
        <v>1569</v>
      </c>
    </row>
    <row r="332" spans="1:13" ht="26.25" x14ac:dyDescent="0.35">
      <c r="B332" s="171" t="s">
        <v>1572</v>
      </c>
      <c r="C332" s="217"/>
      <c r="D332" s="217"/>
      <c r="E332" s="217"/>
      <c r="F332" s="217"/>
      <c r="G332" s="217"/>
      <c r="H332" s="217"/>
      <c r="I332" s="217"/>
      <c r="J332" s="217"/>
      <c r="K332" s="217"/>
      <c r="L332" s="217"/>
      <c r="M332" s="388"/>
    </row>
    <row r="333" spans="1:13" s="176" customFormat="1" ht="18" x14ac:dyDescent="0.25">
      <c r="A333" s="162"/>
      <c r="B333" s="348"/>
      <c r="C333" s="348"/>
      <c r="D333" s="348"/>
      <c r="E333" s="392" t="s">
        <v>1573</v>
      </c>
      <c r="F333" s="392"/>
      <c r="G333" s="392" t="s">
        <v>1574</v>
      </c>
      <c r="H333" s="393"/>
      <c r="I333" s="392" t="s">
        <v>1575</v>
      </c>
      <c r="J333" s="393"/>
      <c r="K333" s="392" t="s">
        <v>1576</v>
      </c>
      <c r="L333" s="348"/>
    </row>
    <row r="334" spans="1:13" ht="41.25" customHeight="1" x14ac:dyDescent="0.3">
      <c r="B334" s="394" t="s">
        <v>1577</v>
      </c>
      <c r="C334" s="395"/>
      <c r="D334" s="396" t="s">
        <v>1578</v>
      </c>
      <c r="E334" s="396" t="s">
        <v>1579</v>
      </c>
      <c r="F334" s="394" t="s">
        <v>1448</v>
      </c>
      <c r="G334" s="396" t="s">
        <v>1580</v>
      </c>
      <c r="H334" s="394" t="s">
        <v>1448</v>
      </c>
      <c r="I334" s="396" t="s">
        <v>1581</v>
      </c>
      <c r="J334" s="394" t="s">
        <v>1448</v>
      </c>
      <c r="K334" s="396" t="s">
        <v>1582</v>
      </c>
      <c r="L334" s="394" t="s">
        <v>1448</v>
      </c>
      <c r="M334" s="396" t="s">
        <v>100</v>
      </c>
    </row>
    <row r="335" spans="1:13" ht="20.25" x14ac:dyDescent="0.3">
      <c r="B335" s="397" t="s">
        <v>652</v>
      </c>
      <c r="C335" s="397"/>
      <c r="D335" s="263"/>
      <c r="E335" s="263"/>
      <c r="F335" s="263"/>
      <c r="G335" s="263"/>
      <c r="H335" s="263"/>
      <c r="I335" s="263"/>
      <c r="J335" s="263"/>
      <c r="K335" s="263"/>
      <c r="L335" s="263"/>
      <c r="M335" s="263"/>
    </row>
    <row r="336" spans="1:13" ht="20.25" x14ac:dyDescent="0.3">
      <c r="A336" s="377" t="s">
        <v>1547</v>
      </c>
      <c r="B336" s="397"/>
      <c r="C336" s="397"/>
      <c r="D336" s="263" t="s">
        <v>1548</v>
      </c>
      <c r="E336" s="398">
        <v>183370449.11999992</v>
      </c>
      <c r="F336" s="399">
        <v>2.4338032052870592E-2</v>
      </c>
      <c r="G336" s="398">
        <v>178827.57</v>
      </c>
      <c r="H336" s="399">
        <v>2.3735073734529345E-5</v>
      </c>
      <c r="I336" s="398">
        <v>0</v>
      </c>
      <c r="J336" s="399">
        <v>0</v>
      </c>
      <c r="K336" s="398">
        <v>0</v>
      </c>
      <c r="L336" s="399">
        <v>0</v>
      </c>
      <c r="M336" s="315">
        <v>183549276.68999991</v>
      </c>
    </row>
    <row r="337" spans="1:13" ht="20.25" x14ac:dyDescent="0.3">
      <c r="A337" s="379" t="s">
        <v>1549</v>
      </c>
      <c r="B337" s="400"/>
      <c r="C337" s="400"/>
      <c r="D337" s="263" t="s">
        <v>1550</v>
      </c>
      <c r="E337" s="398">
        <v>332665116.50000072</v>
      </c>
      <c r="F337" s="399">
        <v>4.4153320816434014E-2</v>
      </c>
      <c r="G337" s="398">
        <v>35416.339999999997</v>
      </c>
      <c r="H337" s="399">
        <v>4.7006702674937698E-6</v>
      </c>
      <c r="I337" s="398">
        <v>0</v>
      </c>
      <c r="J337" s="399">
        <v>0</v>
      </c>
      <c r="K337" s="398">
        <v>0</v>
      </c>
      <c r="L337" s="399">
        <v>0</v>
      </c>
      <c r="M337" s="315">
        <v>332700532.84000069</v>
      </c>
    </row>
    <row r="338" spans="1:13" ht="20.25" x14ac:dyDescent="0.3">
      <c r="A338" s="379" t="s">
        <v>1551</v>
      </c>
      <c r="B338" s="263"/>
      <c r="C338" s="263"/>
      <c r="D338" s="263" t="s">
        <v>1552</v>
      </c>
      <c r="E338" s="398">
        <v>658764667.39999938</v>
      </c>
      <c r="F338" s="399">
        <v>8.7435220164551158E-2</v>
      </c>
      <c r="G338" s="398">
        <v>184270.73</v>
      </c>
      <c r="H338" s="399">
        <v>2.4457522761538105E-5</v>
      </c>
      <c r="I338" s="398">
        <v>58555.81</v>
      </c>
      <c r="J338" s="399">
        <v>7.7718802975127972E-6</v>
      </c>
      <c r="K338" s="398">
        <v>0</v>
      </c>
      <c r="L338" s="399">
        <v>0</v>
      </c>
      <c r="M338" s="315">
        <v>659007493.93999934</v>
      </c>
    </row>
    <row r="339" spans="1:13" ht="20.25" x14ac:dyDescent="0.3">
      <c r="A339" s="379" t="s">
        <v>1553</v>
      </c>
      <c r="B339" s="263"/>
      <c r="C339" s="263"/>
      <c r="D339" s="263" t="s">
        <v>1554</v>
      </c>
      <c r="E339" s="398">
        <v>1270437959.6800008</v>
      </c>
      <c r="F339" s="399">
        <v>0.16862018897952835</v>
      </c>
      <c r="G339" s="398">
        <v>891262.19</v>
      </c>
      <c r="H339" s="399">
        <v>1.1829369373216949E-4</v>
      </c>
      <c r="I339" s="398">
        <v>286005.65000000002</v>
      </c>
      <c r="J339" s="399">
        <v>3.7960394984073168E-5</v>
      </c>
      <c r="K339" s="398">
        <v>1578883.96</v>
      </c>
      <c r="L339" s="399">
        <v>2.0955900261277206E-4</v>
      </c>
      <c r="M339" s="315">
        <v>1273194111.480001</v>
      </c>
    </row>
    <row r="340" spans="1:13" ht="20.25" x14ac:dyDescent="0.3">
      <c r="A340" s="377" t="s">
        <v>1555</v>
      </c>
      <c r="B340" s="263"/>
      <c r="C340" s="263"/>
      <c r="D340" s="263" t="s">
        <v>1556</v>
      </c>
      <c r="E340" s="398">
        <v>1036928725.8699971</v>
      </c>
      <c r="F340" s="399">
        <v>0.13762743499772406</v>
      </c>
      <c r="G340" s="398">
        <v>542590.87</v>
      </c>
      <c r="H340" s="399">
        <v>7.2015933041714007E-5</v>
      </c>
      <c r="I340" s="398">
        <v>201876.54</v>
      </c>
      <c r="J340" s="399">
        <v>2.6794272058674523E-5</v>
      </c>
      <c r="K340" s="398">
        <v>408095.57</v>
      </c>
      <c r="L340" s="399">
        <v>5.4164905582985789E-5</v>
      </c>
      <c r="M340" s="315">
        <v>1038081288.8499972</v>
      </c>
    </row>
    <row r="341" spans="1:13" ht="20.25" x14ac:dyDescent="0.3">
      <c r="A341" s="377" t="s">
        <v>1557</v>
      </c>
      <c r="B341" s="263"/>
      <c r="C341" s="263"/>
      <c r="D341" s="263" t="s">
        <v>1558</v>
      </c>
      <c r="E341" s="398">
        <v>1027287841.29</v>
      </c>
      <c r="F341" s="399">
        <v>0.1363478386448109</v>
      </c>
      <c r="G341" s="398">
        <v>760552.18</v>
      </c>
      <c r="H341" s="399">
        <v>1.00945072794184E-4</v>
      </c>
      <c r="I341" s="398">
        <v>0</v>
      </c>
      <c r="J341" s="399">
        <v>0</v>
      </c>
      <c r="K341" s="398">
        <v>622057.58000000007</v>
      </c>
      <c r="L341" s="399">
        <v>8.2563234116657107E-5</v>
      </c>
      <c r="M341" s="315">
        <v>1028670451.05</v>
      </c>
    </row>
    <row r="342" spans="1:13" ht="20.25" x14ac:dyDescent="0.3">
      <c r="A342" s="377" t="s">
        <v>1559</v>
      </c>
      <c r="B342" s="263"/>
      <c r="C342" s="263"/>
      <c r="D342" s="263" t="s">
        <v>1560</v>
      </c>
      <c r="E342" s="398">
        <v>1088235685.6299994</v>
      </c>
      <c r="F342" s="399">
        <v>0.14443720416809405</v>
      </c>
      <c r="G342" s="398">
        <v>443624.51</v>
      </c>
      <c r="H342" s="399">
        <v>5.8880520801655198E-5</v>
      </c>
      <c r="I342" s="398">
        <v>156514.17000000001</v>
      </c>
      <c r="J342" s="399">
        <v>2.0773504697562357E-5</v>
      </c>
      <c r="K342" s="398">
        <v>0</v>
      </c>
      <c r="L342" s="399">
        <v>0</v>
      </c>
      <c r="M342" s="315">
        <v>1088835824.3099995</v>
      </c>
    </row>
    <row r="343" spans="1:13" ht="20.25" x14ac:dyDescent="0.3">
      <c r="A343" s="377" t="s">
        <v>1561</v>
      </c>
      <c r="B343" s="263"/>
      <c r="C343" s="263"/>
      <c r="D343" s="263" t="s">
        <v>1562</v>
      </c>
      <c r="E343" s="398">
        <v>793551681.2200011</v>
      </c>
      <c r="F343" s="399">
        <v>0.10532496564101637</v>
      </c>
      <c r="G343" s="398">
        <v>340989.14</v>
      </c>
      <c r="H343" s="399">
        <v>4.5258135423826144E-5</v>
      </c>
      <c r="I343" s="398">
        <v>224604.61</v>
      </c>
      <c r="J343" s="399">
        <v>2.981087859922945E-5</v>
      </c>
      <c r="K343" s="398">
        <v>314881.17</v>
      </c>
      <c r="L343" s="399">
        <v>4.1792928168541736E-5</v>
      </c>
      <c r="M343" s="315">
        <v>794432156.14000106</v>
      </c>
    </row>
    <row r="344" spans="1:13" ht="20.25" x14ac:dyDescent="0.3">
      <c r="A344" s="377" t="s">
        <v>1563</v>
      </c>
      <c r="B344" s="263"/>
      <c r="C344" s="263"/>
      <c r="D344" s="263" t="s">
        <v>1564</v>
      </c>
      <c r="E344" s="398">
        <v>603120081.15999949</v>
      </c>
      <c r="F344" s="399">
        <v>8.0049735044254694E-2</v>
      </c>
      <c r="G344" s="398">
        <v>1379289.67</v>
      </c>
      <c r="H344" s="399">
        <v>1.8306764454007089E-4</v>
      </c>
      <c r="I344" s="398">
        <v>0</v>
      </c>
      <c r="J344" s="399">
        <v>0</v>
      </c>
      <c r="K344" s="398">
        <v>0</v>
      </c>
      <c r="L344" s="399">
        <v>0</v>
      </c>
      <c r="M344" s="315">
        <v>604499370.82999945</v>
      </c>
    </row>
    <row r="345" spans="1:13" ht="20.25" x14ac:dyDescent="0.3">
      <c r="A345" s="377" t="s">
        <v>1565</v>
      </c>
      <c r="B345" s="263"/>
      <c r="C345" s="263"/>
      <c r="D345" s="263" t="s">
        <v>1566</v>
      </c>
      <c r="E345" s="398">
        <v>524296250.07999921</v>
      </c>
      <c r="F345" s="399">
        <v>6.958776073726225E-2</v>
      </c>
      <c r="G345" s="398">
        <v>0</v>
      </c>
      <c r="H345" s="399">
        <v>0</v>
      </c>
      <c r="I345" s="398">
        <v>0</v>
      </c>
      <c r="J345" s="399">
        <v>0</v>
      </c>
      <c r="K345" s="398">
        <v>166002.48000000001</v>
      </c>
      <c r="L345" s="399">
        <v>2.2032850431925753E-5</v>
      </c>
      <c r="M345" s="315">
        <v>524462252.55999923</v>
      </c>
    </row>
    <row r="346" spans="1:13" ht="20.25" x14ac:dyDescent="0.3">
      <c r="A346" s="377" t="s">
        <v>1567</v>
      </c>
      <c r="B346" s="263"/>
      <c r="C346" s="263"/>
      <c r="D346" s="263" t="s">
        <v>1568</v>
      </c>
      <c r="E346" s="398">
        <v>6884260.9299999988</v>
      </c>
      <c r="F346" s="399">
        <v>9.1372063480642013E-4</v>
      </c>
      <c r="G346" s="398">
        <v>0</v>
      </c>
      <c r="H346" s="399">
        <v>0</v>
      </c>
      <c r="I346" s="398">
        <v>0</v>
      </c>
      <c r="J346" s="399">
        <v>0</v>
      </c>
      <c r="K346" s="398">
        <v>0</v>
      </c>
      <c r="L346" s="399">
        <v>0</v>
      </c>
      <c r="M346" s="315">
        <v>6884260.9299999988</v>
      </c>
    </row>
    <row r="347" spans="1:13" ht="21" thickBot="1" x14ac:dyDescent="0.35">
      <c r="B347" s="305" t="s">
        <v>1583</v>
      </c>
      <c r="C347" s="305"/>
      <c r="D347" s="263"/>
      <c r="E347" s="385">
        <v>7525542718.8799973</v>
      </c>
      <c r="F347" s="401">
        <v>0.99883542188135288</v>
      </c>
      <c r="G347" s="385">
        <v>4756823.2000000011</v>
      </c>
      <c r="H347" s="401">
        <v>6.3135426709718095E-4</v>
      </c>
      <c r="I347" s="385">
        <v>927556.78</v>
      </c>
      <c r="J347" s="401">
        <v>1.2311093063705229E-4</v>
      </c>
      <c r="K347" s="385">
        <v>3089920.7600000002</v>
      </c>
      <c r="L347" s="401">
        <v>4.1011292091288243E-4</v>
      </c>
      <c r="M347" s="385">
        <v>7534317019.619997</v>
      </c>
    </row>
    <row r="348" spans="1:13" ht="21" thickTop="1" x14ac:dyDescent="0.3">
      <c r="B348" s="305"/>
      <c r="C348" s="305"/>
      <c r="D348" s="263"/>
      <c r="E348" s="402"/>
      <c r="F348" s="403"/>
      <c r="G348" s="402"/>
      <c r="H348" s="403"/>
      <c r="I348" s="402"/>
      <c r="J348" s="403"/>
      <c r="K348" s="402"/>
      <c r="L348" s="403"/>
      <c r="M348" s="402"/>
    </row>
    <row r="349" spans="1:13" ht="20.25" x14ac:dyDescent="0.3">
      <c r="B349" s="305" t="s">
        <v>654</v>
      </c>
      <c r="C349" s="305"/>
      <c r="D349" s="263"/>
      <c r="E349" s="263"/>
      <c r="F349" s="263"/>
      <c r="G349" s="263"/>
      <c r="H349" s="263"/>
      <c r="I349" s="263"/>
      <c r="J349" s="263"/>
      <c r="K349" s="263"/>
      <c r="L349" s="263"/>
      <c r="M349" s="263"/>
    </row>
    <row r="350" spans="1:13" ht="20.25" x14ac:dyDescent="0.3">
      <c r="A350" s="377" t="s">
        <v>1547</v>
      </c>
      <c r="B350" s="305"/>
      <c r="C350" s="305"/>
      <c r="D350" s="263" t="s">
        <v>1548</v>
      </c>
      <c r="E350" s="398">
        <v>446307656.42000073</v>
      </c>
      <c r="F350" s="399">
        <v>1.9172590074283534E-2</v>
      </c>
      <c r="G350" s="398">
        <v>842213.34</v>
      </c>
      <c r="H350" s="399">
        <v>3.618000025461709E-5</v>
      </c>
      <c r="I350" s="398">
        <v>0</v>
      </c>
      <c r="J350" s="399">
        <v>0</v>
      </c>
      <c r="K350" s="398">
        <v>50571.45</v>
      </c>
      <c r="L350" s="399">
        <v>2.1724603339533372E-6</v>
      </c>
      <c r="M350" s="315">
        <v>447200441.21000069</v>
      </c>
    </row>
    <row r="351" spans="1:13" ht="20.25" x14ac:dyDescent="0.3">
      <c r="A351" s="379" t="s">
        <v>1549</v>
      </c>
      <c r="B351" s="263"/>
      <c r="C351" s="263"/>
      <c r="D351" s="263" t="s">
        <v>1550</v>
      </c>
      <c r="E351" s="398">
        <v>936924009.07999849</v>
      </c>
      <c r="F351" s="399">
        <v>4.0248603622297423E-2</v>
      </c>
      <c r="G351" s="398">
        <v>274567.86</v>
      </c>
      <c r="H351" s="399">
        <v>1.1794951199312123E-5</v>
      </c>
      <c r="I351" s="398">
        <v>0</v>
      </c>
      <c r="J351" s="399">
        <v>0</v>
      </c>
      <c r="K351" s="398">
        <v>205288.03999999998</v>
      </c>
      <c r="L351" s="399">
        <v>8.8188122732297764E-6</v>
      </c>
      <c r="M351" s="315">
        <v>937403864.97999847</v>
      </c>
    </row>
    <row r="352" spans="1:13" ht="20.25" x14ac:dyDescent="0.3">
      <c r="A352" s="379" t="s">
        <v>1551</v>
      </c>
      <c r="B352" s="263"/>
      <c r="C352" s="263"/>
      <c r="D352" s="263" t="s">
        <v>1552</v>
      </c>
      <c r="E352" s="398">
        <v>2082892535.8599997</v>
      </c>
      <c r="F352" s="399">
        <v>8.9477391177103446E-2</v>
      </c>
      <c r="G352" s="398">
        <v>1533491.4400000002</v>
      </c>
      <c r="H352" s="399">
        <v>6.587608869939431E-5</v>
      </c>
      <c r="I352" s="398">
        <v>714027.01000000013</v>
      </c>
      <c r="J352" s="399">
        <v>3.0673341511787839E-5</v>
      </c>
      <c r="K352" s="398">
        <v>423320.85</v>
      </c>
      <c r="L352" s="399">
        <v>1.8185117396483796E-5</v>
      </c>
      <c r="M352" s="315">
        <v>2085563375.1599996</v>
      </c>
    </row>
    <row r="353" spans="1:13" ht="20.25" x14ac:dyDescent="0.3">
      <c r="A353" s="379" t="s">
        <v>1553</v>
      </c>
      <c r="B353" s="263"/>
      <c r="C353" s="263"/>
      <c r="D353" s="263" t="s">
        <v>1554</v>
      </c>
      <c r="E353" s="398">
        <v>4351478957.6600113</v>
      </c>
      <c r="F353" s="399">
        <v>0.18693186431373804</v>
      </c>
      <c r="G353" s="398">
        <v>4049348.2199999997</v>
      </c>
      <c r="H353" s="399">
        <v>1.7395286048382143E-4</v>
      </c>
      <c r="I353" s="398">
        <v>1061436.97</v>
      </c>
      <c r="J353" s="399">
        <v>4.5597460905641788E-5</v>
      </c>
      <c r="K353" s="398">
        <v>1762718.0800000003</v>
      </c>
      <c r="L353" s="399">
        <v>7.57232610245976E-5</v>
      </c>
      <c r="M353" s="315">
        <v>4358352460.9300117</v>
      </c>
    </row>
    <row r="354" spans="1:13" ht="20.25" x14ac:dyDescent="0.3">
      <c r="A354" s="377" t="s">
        <v>1555</v>
      </c>
      <c r="B354" s="263"/>
      <c r="C354" s="263"/>
      <c r="D354" s="263" t="s">
        <v>1556</v>
      </c>
      <c r="E354" s="398">
        <v>3074529480.969995</v>
      </c>
      <c r="F354" s="399">
        <v>0.1320763660717155</v>
      </c>
      <c r="G354" s="398">
        <v>4573435.21</v>
      </c>
      <c r="H354" s="399">
        <v>1.9646671360284412E-4</v>
      </c>
      <c r="I354" s="398">
        <v>0</v>
      </c>
      <c r="J354" s="399">
        <v>0</v>
      </c>
      <c r="K354" s="398">
        <v>835438.45</v>
      </c>
      <c r="L354" s="399">
        <v>3.5888962924425905E-5</v>
      </c>
      <c r="M354" s="315">
        <v>3079938354.6299949</v>
      </c>
    </row>
    <row r="355" spans="1:13" ht="20.25" x14ac:dyDescent="0.3">
      <c r="A355" s="377" t="s">
        <v>1557</v>
      </c>
      <c r="B355" s="263"/>
      <c r="C355" s="263"/>
      <c r="D355" s="263" t="s">
        <v>1558</v>
      </c>
      <c r="E355" s="398">
        <v>3021966958.7600055</v>
      </c>
      <c r="F355" s="399">
        <v>0.12981837278590416</v>
      </c>
      <c r="G355" s="398">
        <v>3453295.1100000008</v>
      </c>
      <c r="H355" s="399">
        <v>1.4834746972669418E-4</v>
      </c>
      <c r="I355" s="398">
        <v>1496979.5399999998</v>
      </c>
      <c r="J355" s="399">
        <v>6.4307601846292969E-5</v>
      </c>
      <c r="K355" s="398">
        <v>212536.89</v>
      </c>
      <c r="L355" s="399">
        <v>9.1302100894240466E-6</v>
      </c>
      <c r="M355" s="315">
        <v>3027129770.3000054</v>
      </c>
    </row>
    <row r="356" spans="1:13" ht="20.25" x14ac:dyDescent="0.3">
      <c r="A356" s="377" t="s">
        <v>1559</v>
      </c>
      <c r="B356" s="263"/>
      <c r="C356" s="263"/>
      <c r="D356" s="263" t="s">
        <v>1560</v>
      </c>
      <c r="E356" s="398">
        <v>3041139875.7800117</v>
      </c>
      <c r="F356" s="399">
        <v>0.13064200749901089</v>
      </c>
      <c r="G356" s="398">
        <v>2593071.4200000004</v>
      </c>
      <c r="H356" s="399">
        <v>1.1139377658853078E-4</v>
      </c>
      <c r="I356" s="398">
        <v>828235.87</v>
      </c>
      <c r="J356" s="399">
        <v>3.5579552785857093E-5</v>
      </c>
      <c r="K356" s="398">
        <v>2141539.7600000002</v>
      </c>
      <c r="L356" s="399">
        <v>9.1996772530428738E-5</v>
      </c>
      <c r="M356" s="315">
        <v>3046702722.8300118</v>
      </c>
    </row>
    <row r="357" spans="1:13" ht="20.25" x14ac:dyDescent="0.3">
      <c r="A357" s="377" t="s">
        <v>1561</v>
      </c>
      <c r="B357" s="263"/>
      <c r="C357" s="263"/>
      <c r="D357" s="263" t="s">
        <v>1562</v>
      </c>
      <c r="E357" s="398">
        <v>2279626413.6499977</v>
      </c>
      <c r="F357" s="399">
        <v>9.7928731722877679E-2</v>
      </c>
      <c r="G357" s="398">
        <v>2743469.8000000003</v>
      </c>
      <c r="H357" s="399">
        <v>1.17854625839261E-4</v>
      </c>
      <c r="I357" s="398">
        <v>505540.93</v>
      </c>
      <c r="J357" s="399">
        <v>2.1717147078339273E-5</v>
      </c>
      <c r="K357" s="398">
        <v>106067.18</v>
      </c>
      <c r="L357" s="399">
        <v>4.5564590551445273E-6</v>
      </c>
      <c r="M357" s="315">
        <v>2282981491.5599976</v>
      </c>
    </row>
    <row r="358" spans="1:13" ht="20.25" x14ac:dyDescent="0.3">
      <c r="A358" s="377" t="s">
        <v>1563</v>
      </c>
      <c r="B358" s="263"/>
      <c r="C358" s="263"/>
      <c r="D358" s="263" t="s">
        <v>1564</v>
      </c>
      <c r="E358" s="398">
        <v>1739036875.6099961</v>
      </c>
      <c r="F358" s="399">
        <v>7.4705958234238104E-2</v>
      </c>
      <c r="G358" s="398">
        <v>1332262.24</v>
      </c>
      <c r="H358" s="399">
        <v>5.7231637036783026E-5</v>
      </c>
      <c r="I358" s="398">
        <v>0</v>
      </c>
      <c r="J358" s="399">
        <v>0</v>
      </c>
      <c r="K358" s="398">
        <v>0</v>
      </c>
      <c r="L358" s="399">
        <v>0</v>
      </c>
      <c r="M358" s="315">
        <v>1740369137.8499961</v>
      </c>
    </row>
    <row r="359" spans="1:13" ht="20.25" x14ac:dyDescent="0.3">
      <c r="A359" s="377" t="s">
        <v>1565</v>
      </c>
      <c r="B359" s="263"/>
      <c r="C359" s="263"/>
      <c r="D359" s="263" t="s">
        <v>1566</v>
      </c>
      <c r="E359" s="398">
        <v>1302878227.3500028</v>
      </c>
      <c r="F359" s="399">
        <v>5.5969351657690632E-2</v>
      </c>
      <c r="G359" s="398">
        <v>354801.11</v>
      </c>
      <c r="H359" s="399">
        <v>1.5241630167171688E-5</v>
      </c>
      <c r="I359" s="398">
        <v>0</v>
      </c>
      <c r="J359" s="399">
        <v>0</v>
      </c>
      <c r="K359" s="398">
        <v>0</v>
      </c>
      <c r="L359" s="399">
        <v>0</v>
      </c>
      <c r="M359" s="315">
        <v>1303233028.4600027</v>
      </c>
    </row>
    <row r="360" spans="1:13" ht="20.25" x14ac:dyDescent="0.3">
      <c r="A360" s="377" t="s">
        <v>1567</v>
      </c>
      <c r="B360" s="263"/>
      <c r="C360" s="263"/>
      <c r="D360" s="263" t="s">
        <v>1568</v>
      </c>
      <c r="E360" s="398">
        <v>969121053.64999831</v>
      </c>
      <c r="F360" s="399">
        <v>4.1631731893265578E-2</v>
      </c>
      <c r="G360" s="398">
        <v>427020.19</v>
      </c>
      <c r="H360" s="399">
        <v>1.8344034520904929E-5</v>
      </c>
      <c r="I360" s="398">
        <v>0</v>
      </c>
      <c r="J360" s="399">
        <v>0</v>
      </c>
      <c r="K360" s="398">
        <v>0</v>
      </c>
      <c r="L360" s="399">
        <v>0</v>
      </c>
      <c r="M360" s="315">
        <v>969548073.83999836</v>
      </c>
    </row>
    <row r="361" spans="1:13" ht="21" thickBot="1" x14ac:dyDescent="0.35">
      <c r="B361" s="305" t="s">
        <v>1584</v>
      </c>
      <c r="C361" s="305"/>
      <c r="D361" s="263"/>
      <c r="E361" s="368">
        <v>23245902044.79002</v>
      </c>
      <c r="F361" s="404">
        <v>0.99860296905212498</v>
      </c>
      <c r="G361" s="368">
        <v>22176975.940000001</v>
      </c>
      <c r="H361" s="404">
        <v>9.5268378811933462E-4</v>
      </c>
      <c r="I361" s="368">
        <v>4606220.3199999994</v>
      </c>
      <c r="J361" s="404">
        <v>1.9787510412791893E-4</v>
      </c>
      <c r="K361" s="368">
        <v>5737480.7000000002</v>
      </c>
      <c r="L361" s="367">
        <v>2.4647205562768775E-4</v>
      </c>
      <c r="M361" s="368">
        <v>23278422721.750019</v>
      </c>
    </row>
    <row r="362" spans="1:13" ht="21" thickTop="1" x14ac:dyDescent="0.3">
      <c r="B362" s="305" t="s">
        <v>656</v>
      </c>
      <c r="C362" s="305"/>
      <c r="D362" s="263"/>
      <c r="E362" s="263"/>
      <c r="F362" s="263"/>
      <c r="G362" s="263"/>
      <c r="H362" s="263"/>
      <c r="I362" s="263"/>
      <c r="J362" s="263"/>
      <c r="K362" s="263"/>
      <c r="L362" s="263"/>
      <c r="M362" s="263"/>
    </row>
    <row r="363" spans="1:13" ht="20.25" x14ac:dyDescent="0.3">
      <c r="A363" s="377" t="s">
        <v>1547</v>
      </c>
      <c r="B363" s="263"/>
      <c r="C363" s="263"/>
      <c r="D363" s="263" t="s">
        <v>1548</v>
      </c>
      <c r="E363" s="398">
        <v>61416330.359999992</v>
      </c>
      <c r="F363" s="399">
        <v>8.5848401405520004E-3</v>
      </c>
      <c r="G363" s="398">
        <v>0</v>
      </c>
      <c r="H363" s="399">
        <v>0</v>
      </c>
      <c r="I363" s="398">
        <v>0</v>
      </c>
      <c r="J363" s="399">
        <v>0</v>
      </c>
      <c r="K363" s="398">
        <v>47825.599999999999</v>
      </c>
      <c r="L363" s="399">
        <v>6.6851133602307885E-6</v>
      </c>
      <c r="M363" s="315">
        <v>61464155.959999993</v>
      </c>
    </row>
    <row r="364" spans="1:13" ht="20.25" x14ac:dyDescent="0.3">
      <c r="A364" s="379" t="s">
        <v>1549</v>
      </c>
      <c r="B364" s="263"/>
      <c r="C364" s="263"/>
      <c r="D364" s="263" t="s">
        <v>1550</v>
      </c>
      <c r="E364" s="398">
        <v>103634851.52000003</v>
      </c>
      <c r="F364" s="399">
        <v>1.4486190042192596E-2</v>
      </c>
      <c r="G364" s="398">
        <v>0</v>
      </c>
      <c r="H364" s="399">
        <v>0</v>
      </c>
      <c r="I364" s="398">
        <v>0</v>
      </c>
      <c r="J364" s="399">
        <v>0</v>
      </c>
      <c r="K364" s="398">
        <v>110915.39</v>
      </c>
      <c r="L364" s="399">
        <v>1.5503871473524817E-5</v>
      </c>
      <c r="M364" s="315">
        <v>103745766.91000003</v>
      </c>
    </row>
    <row r="365" spans="1:13" ht="20.25" x14ac:dyDescent="0.3">
      <c r="A365" s="379" t="s">
        <v>1551</v>
      </c>
      <c r="B365" s="263"/>
      <c r="C365" s="263"/>
      <c r="D365" s="263" t="s">
        <v>1552</v>
      </c>
      <c r="E365" s="398">
        <v>205770303.09000012</v>
      </c>
      <c r="F365" s="399">
        <v>2.8762792360695916E-2</v>
      </c>
      <c r="G365" s="398">
        <v>0</v>
      </c>
      <c r="H365" s="399">
        <v>0</v>
      </c>
      <c r="I365" s="398">
        <v>192661.13</v>
      </c>
      <c r="J365" s="399">
        <v>2.6930378169017448E-5</v>
      </c>
      <c r="K365" s="398">
        <v>123749.43</v>
      </c>
      <c r="L365" s="399">
        <v>1.7297827268532852E-5</v>
      </c>
      <c r="M365" s="315">
        <v>206086713.65000013</v>
      </c>
    </row>
    <row r="366" spans="1:13" ht="20.25" x14ac:dyDescent="0.3">
      <c r="A366" s="379" t="s">
        <v>1553</v>
      </c>
      <c r="B366" s="263"/>
      <c r="C366" s="263"/>
      <c r="D366" s="263" t="s">
        <v>1554</v>
      </c>
      <c r="E366" s="398">
        <v>437194269.63999951</v>
      </c>
      <c r="F366" s="399">
        <v>6.1111481152075514E-2</v>
      </c>
      <c r="G366" s="398">
        <v>236187.24</v>
      </c>
      <c r="H366" s="399">
        <v>3.3014504232880208E-5</v>
      </c>
      <c r="I366" s="398">
        <v>631972.88</v>
      </c>
      <c r="J366" s="399">
        <v>8.8337842983496895E-5</v>
      </c>
      <c r="K366" s="398">
        <v>0</v>
      </c>
      <c r="L366" s="399">
        <v>0</v>
      </c>
      <c r="M366" s="315">
        <v>438062429.75999951</v>
      </c>
    </row>
    <row r="367" spans="1:13" ht="20.25" x14ac:dyDescent="0.3">
      <c r="A367" s="377" t="s">
        <v>1555</v>
      </c>
      <c r="B367" s="263"/>
      <c r="C367" s="263"/>
      <c r="D367" s="263" t="s">
        <v>1556</v>
      </c>
      <c r="E367" s="398">
        <v>357259282.97000068</v>
      </c>
      <c r="F367" s="399">
        <v>4.993808348769746E-2</v>
      </c>
      <c r="G367" s="398">
        <v>864210.21</v>
      </c>
      <c r="H367" s="399">
        <v>1.2080022458513548E-4</v>
      </c>
      <c r="I367" s="398">
        <v>68884.820000000007</v>
      </c>
      <c r="J367" s="399">
        <v>9.6287935854248166E-6</v>
      </c>
      <c r="K367" s="398">
        <v>491830.61</v>
      </c>
      <c r="L367" s="399">
        <v>6.8748607061520572E-5</v>
      </c>
      <c r="M367" s="315">
        <v>358684208.61000067</v>
      </c>
    </row>
    <row r="368" spans="1:13" ht="20.25" x14ac:dyDescent="0.3">
      <c r="A368" s="377" t="s">
        <v>1557</v>
      </c>
      <c r="B368" s="263"/>
      <c r="C368" s="263"/>
      <c r="D368" s="263" t="s">
        <v>1558</v>
      </c>
      <c r="E368" s="398">
        <v>609920125.88999915</v>
      </c>
      <c r="F368" s="399">
        <v>8.525528550108892E-2</v>
      </c>
      <c r="G368" s="398">
        <v>1397035.92</v>
      </c>
      <c r="H368" s="399">
        <v>1.9527917043412547E-4</v>
      </c>
      <c r="I368" s="398">
        <v>975726.8</v>
      </c>
      <c r="J368" s="399">
        <v>1.3638813243566699E-4</v>
      </c>
      <c r="K368" s="398">
        <v>514860.85</v>
      </c>
      <c r="L368" s="399">
        <v>7.1967798563839862E-5</v>
      </c>
      <c r="M368" s="315">
        <v>612807749.45999908</v>
      </c>
    </row>
    <row r="369" spans="1:13" ht="20.25" x14ac:dyDescent="0.3">
      <c r="A369" s="377" t="s">
        <v>1559</v>
      </c>
      <c r="B369" s="263"/>
      <c r="C369" s="263"/>
      <c r="D369" s="263" t="s">
        <v>1560</v>
      </c>
      <c r="E369" s="398">
        <v>939265370.12000227</v>
      </c>
      <c r="F369" s="399">
        <v>0.13129151489142518</v>
      </c>
      <c r="G369" s="398">
        <v>1732022.18</v>
      </c>
      <c r="H369" s="399">
        <v>2.4210390702331087E-4</v>
      </c>
      <c r="I369" s="398">
        <v>681148.36</v>
      </c>
      <c r="J369" s="399">
        <v>9.5211644009386001E-5</v>
      </c>
      <c r="K369" s="398">
        <v>1674793.06</v>
      </c>
      <c r="L369" s="399">
        <v>2.341043596113338E-4</v>
      </c>
      <c r="M369" s="315">
        <v>943353333.72000217</v>
      </c>
    </row>
    <row r="370" spans="1:13" ht="20.25" x14ac:dyDescent="0.3">
      <c r="A370" s="377" t="s">
        <v>1561</v>
      </c>
      <c r="B370" s="263"/>
      <c r="C370" s="263"/>
      <c r="D370" s="263" t="s">
        <v>1562</v>
      </c>
      <c r="E370" s="398">
        <v>1411173889.1399982</v>
      </c>
      <c r="F370" s="399">
        <v>0.19725539083458743</v>
      </c>
      <c r="G370" s="398">
        <v>2904191.25</v>
      </c>
      <c r="H370" s="399">
        <v>4.0595094940869232E-4</v>
      </c>
      <c r="I370" s="398">
        <v>658518.58000000007</v>
      </c>
      <c r="J370" s="399">
        <v>9.2048429232841988E-5</v>
      </c>
      <c r="K370" s="398">
        <v>3162870.41</v>
      </c>
      <c r="L370" s="399">
        <v>4.4210939820032855E-4</v>
      </c>
      <c r="M370" s="315">
        <v>1417899469.3799982</v>
      </c>
    </row>
    <row r="371" spans="1:13" ht="20.25" x14ac:dyDescent="0.3">
      <c r="A371" s="377" t="s">
        <v>1563</v>
      </c>
      <c r="B371" s="263"/>
      <c r="C371" s="263"/>
      <c r="D371" s="263" t="s">
        <v>1564</v>
      </c>
      <c r="E371" s="398">
        <v>2102238708.6399949</v>
      </c>
      <c r="F371" s="399">
        <v>0.29385316812593154</v>
      </c>
      <c r="G371" s="398">
        <v>3112142.56</v>
      </c>
      <c r="H371" s="399">
        <v>4.3501860524068387E-4</v>
      </c>
      <c r="I371" s="398">
        <v>224987.26</v>
      </c>
      <c r="J371" s="399">
        <v>3.1448959086926632E-5</v>
      </c>
      <c r="K371" s="398">
        <v>3905774.3000000003</v>
      </c>
      <c r="L371" s="399">
        <v>5.4595329603760454E-4</v>
      </c>
      <c r="M371" s="315">
        <v>2109481612.7599947</v>
      </c>
    </row>
    <row r="372" spans="1:13" ht="20.25" x14ac:dyDescent="0.3">
      <c r="A372" s="377" t="s">
        <v>1565</v>
      </c>
      <c r="B372" s="263"/>
      <c r="C372" s="263"/>
      <c r="D372" s="263" t="s">
        <v>1566</v>
      </c>
      <c r="E372" s="398">
        <v>780909765.42999911</v>
      </c>
      <c r="F372" s="399">
        <v>0.10915639962720339</v>
      </c>
      <c r="G372" s="398">
        <v>690005.33000000007</v>
      </c>
      <c r="H372" s="399">
        <v>9.6449680719394113E-5</v>
      </c>
      <c r="I372" s="398">
        <v>0</v>
      </c>
      <c r="J372" s="399">
        <v>0</v>
      </c>
      <c r="K372" s="398">
        <v>1805578.19</v>
      </c>
      <c r="L372" s="399">
        <v>2.5238564452741472E-4</v>
      </c>
      <c r="M372" s="315">
        <v>783405348.94999921</v>
      </c>
    </row>
    <row r="373" spans="1:13" ht="20.25" x14ac:dyDescent="0.3">
      <c r="A373" s="377" t="s">
        <v>1567</v>
      </c>
      <c r="B373" s="263"/>
      <c r="C373" s="263"/>
      <c r="D373" s="263" t="s">
        <v>1568</v>
      </c>
      <c r="E373" s="398">
        <v>118220258.45999999</v>
      </c>
      <c r="F373" s="399">
        <v>1.6524953775402355E-2</v>
      </c>
      <c r="G373" s="398">
        <v>0</v>
      </c>
      <c r="H373" s="399">
        <v>0</v>
      </c>
      <c r="I373" s="398">
        <v>213281.74</v>
      </c>
      <c r="J373" s="399">
        <v>2.9812749020760209E-5</v>
      </c>
      <c r="K373" s="398">
        <v>620400.01</v>
      </c>
      <c r="L373" s="399">
        <v>8.6720174875763511E-5</v>
      </c>
      <c r="M373" s="315">
        <v>119053940.20999999</v>
      </c>
    </row>
    <row r="374" spans="1:13" ht="21" thickBot="1" x14ac:dyDescent="0.35">
      <c r="B374" s="305" t="s">
        <v>1585</v>
      </c>
      <c r="C374" s="305"/>
      <c r="D374" s="263"/>
      <c r="E374" s="385">
        <v>7127003155.2599945</v>
      </c>
      <c r="F374" s="401">
        <v>0.99622009993885219</v>
      </c>
      <c r="G374" s="385">
        <v>10935794.689999999</v>
      </c>
      <c r="H374" s="401">
        <v>1.5286170416442223E-3</v>
      </c>
      <c r="I374" s="385">
        <v>3647181.5700000003</v>
      </c>
      <c r="J374" s="401">
        <v>5.09806928523521E-4</v>
      </c>
      <c r="K374" s="385">
        <v>12458597.85</v>
      </c>
      <c r="L374" s="391">
        <v>1.7414760909800942E-3</v>
      </c>
      <c r="M374" s="385">
        <v>7154044729.3699932</v>
      </c>
    </row>
    <row r="375" spans="1:13" ht="21" thickTop="1" x14ac:dyDescent="0.3">
      <c r="B375" s="305" t="s">
        <v>658</v>
      </c>
      <c r="C375" s="305"/>
      <c r="D375" s="263"/>
      <c r="E375" s="263"/>
      <c r="F375" s="263"/>
      <c r="G375" s="263"/>
      <c r="H375" s="263"/>
      <c r="I375" s="263"/>
      <c r="J375" s="263"/>
      <c r="K375" s="263"/>
      <c r="L375" s="263"/>
      <c r="M375" s="263"/>
    </row>
    <row r="376" spans="1:13" ht="20.25" x14ac:dyDescent="0.3">
      <c r="A376" s="377" t="s">
        <v>1547</v>
      </c>
      <c r="B376" s="305"/>
      <c r="C376" s="305"/>
      <c r="D376" s="263" t="s">
        <v>1548</v>
      </c>
      <c r="E376" s="398">
        <v>30924031.670000058</v>
      </c>
      <c r="F376" s="399">
        <v>8.0384209310663778E-3</v>
      </c>
      <c r="G376" s="398">
        <v>26779.3</v>
      </c>
      <c r="H376" s="399">
        <v>6.9610356093425069E-6</v>
      </c>
      <c r="I376" s="398">
        <v>0</v>
      </c>
      <c r="J376" s="399">
        <v>0</v>
      </c>
      <c r="K376" s="398">
        <v>53821.78</v>
      </c>
      <c r="L376" s="399">
        <v>1.3990482467360923E-5</v>
      </c>
      <c r="M376" s="315">
        <v>31004632.75000006</v>
      </c>
    </row>
    <row r="377" spans="1:13" ht="20.25" x14ac:dyDescent="0.3">
      <c r="A377" s="379" t="s">
        <v>1549</v>
      </c>
      <c r="B377" s="263"/>
      <c r="C377" s="263"/>
      <c r="D377" s="263" t="s">
        <v>1550</v>
      </c>
      <c r="E377" s="398">
        <v>59626443.749999978</v>
      </c>
      <c r="F377" s="399">
        <v>1.5499352044385321E-2</v>
      </c>
      <c r="G377" s="398">
        <v>77675.78</v>
      </c>
      <c r="H377" s="399">
        <v>2.0191112932879296E-5</v>
      </c>
      <c r="I377" s="398">
        <v>0</v>
      </c>
      <c r="J377" s="399">
        <v>0</v>
      </c>
      <c r="K377" s="398">
        <v>0</v>
      </c>
      <c r="L377" s="399">
        <v>0</v>
      </c>
      <c r="M377" s="315">
        <v>59704119.529999979</v>
      </c>
    </row>
    <row r="378" spans="1:13" ht="20.25" x14ac:dyDescent="0.3">
      <c r="A378" s="379" t="s">
        <v>1551</v>
      </c>
      <c r="B378" s="263"/>
      <c r="C378" s="263"/>
      <c r="D378" s="263" t="s">
        <v>1552</v>
      </c>
      <c r="E378" s="398">
        <v>135152258.07000014</v>
      </c>
      <c r="F378" s="399">
        <v>3.5131600942082848E-2</v>
      </c>
      <c r="G378" s="398">
        <v>286201.71999999997</v>
      </c>
      <c r="H378" s="399">
        <v>7.4395535520908822E-5</v>
      </c>
      <c r="I378" s="398">
        <v>91894.3</v>
      </c>
      <c r="J378" s="399">
        <v>2.3887087959565904E-5</v>
      </c>
      <c r="K378" s="398">
        <v>0</v>
      </c>
      <c r="L378" s="399">
        <v>0</v>
      </c>
      <c r="M378" s="315">
        <v>135530354.09000015</v>
      </c>
    </row>
    <row r="379" spans="1:13" ht="20.25" x14ac:dyDescent="0.3">
      <c r="A379" s="379" t="s">
        <v>1553</v>
      </c>
      <c r="B379" s="263"/>
      <c r="C379" s="263"/>
      <c r="D379" s="263" t="s">
        <v>1554</v>
      </c>
      <c r="E379" s="398">
        <v>280499948.05000025</v>
      </c>
      <c r="F379" s="399">
        <v>7.2913411732001027E-2</v>
      </c>
      <c r="G379" s="398">
        <v>328518.20999999996</v>
      </c>
      <c r="H379" s="399">
        <v>8.5395322436637982E-5</v>
      </c>
      <c r="I379" s="398">
        <v>330089.57999999996</v>
      </c>
      <c r="J379" s="399">
        <v>8.5803785784277861E-5</v>
      </c>
      <c r="K379" s="398">
        <v>287748.74</v>
      </c>
      <c r="L379" s="399">
        <v>7.4797669307391854E-5</v>
      </c>
      <c r="M379" s="315">
        <v>281446304.58000022</v>
      </c>
    </row>
    <row r="380" spans="1:13" ht="20.25" x14ac:dyDescent="0.3">
      <c r="A380" s="377" t="s">
        <v>1555</v>
      </c>
      <c r="B380" s="263"/>
      <c r="C380" s="263"/>
      <c r="D380" s="263" t="s">
        <v>1556</v>
      </c>
      <c r="E380" s="398">
        <v>232724179.56000033</v>
      </c>
      <c r="F380" s="399">
        <v>6.0494534998008984E-2</v>
      </c>
      <c r="G380" s="398">
        <v>372948.18</v>
      </c>
      <c r="H380" s="399">
        <v>9.6944489266690285E-5</v>
      </c>
      <c r="I380" s="398">
        <v>135596.57999999999</v>
      </c>
      <c r="J380" s="399">
        <v>3.5247098388869761E-5</v>
      </c>
      <c r="K380" s="398">
        <v>0</v>
      </c>
      <c r="L380" s="399">
        <v>0</v>
      </c>
      <c r="M380" s="315">
        <v>233232724.32000035</v>
      </c>
    </row>
    <row r="381" spans="1:13" ht="20.25" x14ac:dyDescent="0.3">
      <c r="A381" s="377" t="s">
        <v>1557</v>
      </c>
      <c r="B381" s="263"/>
      <c r="C381" s="263"/>
      <c r="D381" s="263" t="s">
        <v>1558</v>
      </c>
      <c r="E381" s="398">
        <v>355951316.9800002</v>
      </c>
      <c r="F381" s="399">
        <v>9.2526309227281653E-2</v>
      </c>
      <c r="G381" s="398">
        <v>750128.3</v>
      </c>
      <c r="H381" s="399">
        <v>1.9498903286775828E-4</v>
      </c>
      <c r="I381" s="398">
        <v>944213.2</v>
      </c>
      <c r="J381" s="399">
        <v>2.4543963837782312E-4</v>
      </c>
      <c r="K381" s="398">
        <v>1658719.2200000002</v>
      </c>
      <c r="L381" s="399">
        <v>4.3116898336852832E-4</v>
      </c>
      <c r="M381" s="315">
        <v>359304377.70000023</v>
      </c>
    </row>
    <row r="382" spans="1:13" ht="20.25" x14ac:dyDescent="0.3">
      <c r="A382" s="377" t="s">
        <v>1559</v>
      </c>
      <c r="B382" s="263"/>
      <c r="C382" s="263"/>
      <c r="D382" s="263" t="s">
        <v>1560</v>
      </c>
      <c r="E382" s="398">
        <v>680610750.76999938</v>
      </c>
      <c r="F382" s="399">
        <v>0.176918577864668</v>
      </c>
      <c r="G382" s="398">
        <v>2038180.5700000003</v>
      </c>
      <c r="H382" s="399">
        <v>5.2980651197156049E-4</v>
      </c>
      <c r="I382" s="398">
        <v>1671069.7099999997</v>
      </c>
      <c r="J382" s="399">
        <v>4.3437938097723444E-4</v>
      </c>
      <c r="K382" s="398">
        <v>1800739.45</v>
      </c>
      <c r="L382" s="399">
        <v>4.6808585118348283E-4</v>
      </c>
      <c r="M382" s="315">
        <v>686120740.49999952</v>
      </c>
    </row>
    <row r="383" spans="1:13" ht="20.25" x14ac:dyDescent="0.3">
      <c r="A383" s="377" t="s">
        <v>1561</v>
      </c>
      <c r="B383" s="263"/>
      <c r="C383" s="263"/>
      <c r="D383" s="263" t="s">
        <v>1562</v>
      </c>
      <c r="E383" s="398">
        <v>948373503.19999933</v>
      </c>
      <c r="F383" s="399">
        <v>0.24652107137722404</v>
      </c>
      <c r="G383" s="398">
        <v>4484550.12</v>
      </c>
      <c r="H383" s="399">
        <v>1.1657180388285435E-3</v>
      </c>
      <c r="I383" s="398">
        <v>1470145.19</v>
      </c>
      <c r="J383" s="399">
        <v>3.8215087842078044E-4</v>
      </c>
      <c r="K383" s="398">
        <v>3729813.98</v>
      </c>
      <c r="L383" s="399">
        <v>9.6953123983836405E-4</v>
      </c>
      <c r="M383" s="315">
        <v>958058012.48999941</v>
      </c>
    </row>
    <row r="384" spans="1:13" ht="20.25" x14ac:dyDescent="0.3">
      <c r="A384" s="377" t="s">
        <v>1563</v>
      </c>
      <c r="B384" s="263"/>
      <c r="C384" s="263"/>
      <c r="D384" s="263" t="s">
        <v>1564</v>
      </c>
      <c r="E384" s="398">
        <v>809182417.59999776</v>
      </c>
      <c r="F384" s="399">
        <v>0.21033961393193412</v>
      </c>
      <c r="G384" s="398">
        <v>736630.19</v>
      </c>
      <c r="H384" s="399">
        <v>1.9148032187199578E-4</v>
      </c>
      <c r="I384" s="398">
        <v>330647.42</v>
      </c>
      <c r="J384" s="399">
        <v>8.5948791221474336E-5</v>
      </c>
      <c r="K384" s="398">
        <v>2269734.9399999995</v>
      </c>
      <c r="L384" s="399">
        <v>5.8999696560809562E-4</v>
      </c>
      <c r="M384" s="315">
        <v>812519430.14999783</v>
      </c>
    </row>
    <row r="385" spans="1:13" ht="20.25" x14ac:dyDescent="0.3">
      <c r="A385" s="377" t="s">
        <v>1565</v>
      </c>
      <c r="B385" s="263"/>
      <c r="C385" s="263"/>
      <c r="D385" s="263" t="s">
        <v>1566</v>
      </c>
      <c r="E385" s="398">
        <v>289064920.5800004</v>
      </c>
      <c r="F385" s="399">
        <v>7.5139798484992013E-2</v>
      </c>
      <c r="G385" s="398">
        <v>207317.75</v>
      </c>
      <c r="H385" s="399">
        <v>5.3890364580058764E-5</v>
      </c>
      <c r="I385" s="398">
        <v>654359.09000000008</v>
      </c>
      <c r="J385" s="399">
        <v>1.7009469727688771E-4</v>
      </c>
      <c r="K385" s="398">
        <v>180864.76</v>
      </c>
      <c r="L385" s="399">
        <v>4.7014150289036174E-5</v>
      </c>
      <c r="M385" s="315">
        <v>290107462.18000036</v>
      </c>
    </row>
    <row r="386" spans="1:13" ht="20.25" x14ac:dyDescent="0.3">
      <c r="A386" s="377" t="s">
        <v>1567</v>
      </c>
      <c r="B386" s="263"/>
      <c r="C386" s="263"/>
      <c r="D386" s="263" t="s">
        <v>1568</v>
      </c>
      <c r="E386" s="398">
        <v>0</v>
      </c>
      <c r="F386" s="399">
        <v>0</v>
      </c>
      <c r="G386" s="398">
        <v>0</v>
      </c>
      <c r="H386" s="399">
        <v>0</v>
      </c>
      <c r="I386" s="398">
        <v>0</v>
      </c>
      <c r="J386" s="399">
        <v>0</v>
      </c>
      <c r="K386" s="398">
        <v>0</v>
      </c>
      <c r="L386" s="399">
        <v>0</v>
      </c>
      <c r="M386" s="315">
        <v>0</v>
      </c>
    </row>
    <row r="387" spans="1:13" ht="21" thickBot="1" x14ac:dyDescent="0.35">
      <c r="B387" s="305" t="s">
        <v>1586</v>
      </c>
      <c r="C387" s="305"/>
      <c r="D387" s="263"/>
      <c r="E387" s="385">
        <v>3822109770.2299981</v>
      </c>
      <c r="F387" s="401">
        <v>0.99352269153364436</v>
      </c>
      <c r="G387" s="385">
        <v>9308930.120000001</v>
      </c>
      <c r="H387" s="401">
        <v>2.4197717658863758E-3</v>
      </c>
      <c r="I387" s="385">
        <v>5628015.0699999994</v>
      </c>
      <c r="J387" s="401">
        <v>1.4629513584069136E-3</v>
      </c>
      <c r="K387" s="385">
        <v>9981442.8699999992</v>
      </c>
      <c r="L387" s="401">
        <v>2.5945853420622595E-3</v>
      </c>
      <c r="M387" s="385">
        <v>3847028158.2899981</v>
      </c>
    </row>
    <row r="388" spans="1:13" ht="21" thickTop="1" x14ac:dyDescent="0.3">
      <c r="B388" s="305" t="s">
        <v>660</v>
      </c>
      <c r="C388" s="305"/>
      <c r="D388" s="263"/>
      <c r="E388" s="263"/>
      <c r="F388" s="263"/>
      <c r="G388" s="263"/>
      <c r="H388" s="263"/>
      <c r="I388" s="263"/>
      <c r="J388" s="263"/>
      <c r="K388" s="263"/>
      <c r="L388" s="263"/>
      <c r="M388" s="263"/>
    </row>
    <row r="389" spans="1:13" ht="20.25" x14ac:dyDescent="0.3">
      <c r="A389" s="377" t="s">
        <v>1547</v>
      </c>
      <c r="B389" s="305"/>
      <c r="C389" s="305"/>
      <c r="D389" s="263" t="s">
        <v>1548</v>
      </c>
      <c r="E389" s="398">
        <v>5552362.8399999999</v>
      </c>
      <c r="F389" s="399">
        <v>5.1683232466842432E-3</v>
      </c>
      <c r="G389" s="398">
        <v>0</v>
      </c>
      <c r="H389" s="399">
        <v>0</v>
      </c>
      <c r="I389" s="398">
        <v>0</v>
      </c>
      <c r="J389" s="399">
        <v>0</v>
      </c>
      <c r="K389" s="398">
        <v>8461.57</v>
      </c>
      <c r="L389" s="399">
        <v>7.8763096351329213E-6</v>
      </c>
      <c r="M389" s="315">
        <v>5560824.4100000001</v>
      </c>
    </row>
    <row r="390" spans="1:13" ht="20.25" x14ac:dyDescent="0.3">
      <c r="A390" s="379" t="s">
        <v>1549</v>
      </c>
      <c r="B390" s="263"/>
      <c r="C390" s="263"/>
      <c r="D390" s="263" t="s">
        <v>1550</v>
      </c>
      <c r="E390" s="398">
        <v>9846729.2400000058</v>
      </c>
      <c r="F390" s="399">
        <v>9.1656617374266374E-3</v>
      </c>
      <c r="G390" s="398">
        <v>0</v>
      </c>
      <c r="H390" s="399">
        <v>0</v>
      </c>
      <c r="I390" s="398">
        <v>0</v>
      </c>
      <c r="J390" s="399">
        <v>0</v>
      </c>
      <c r="K390" s="398">
        <v>0</v>
      </c>
      <c r="L390" s="399">
        <v>0</v>
      </c>
      <c r="M390" s="315">
        <v>9846729.2400000058</v>
      </c>
    </row>
    <row r="391" spans="1:13" ht="20.25" x14ac:dyDescent="0.3">
      <c r="A391" s="379" t="s">
        <v>1551</v>
      </c>
      <c r="B391" s="263"/>
      <c r="C391" s="263"/>
      <c r="D391" s="263" t="s">
        <v>1552</v>
      </c>
      <c r="E391" s="398">
        <v>26171145.569999963</v>
      </c>
      <c r="F391" s="399">
        <v>2.4360969183668868E-2</v>
      </c>
      <c r="G391" s="398">
        <v>0</v>
      </c>
      <c r="H391" s="399">
        <v>0</v>
      </c>
      <c r="I391" s="398">
        <v>0</v>
      </c>
      <c r="J391" s="399">
        <v>0</v>
      </c>
      <c r="K391" s="398">
        <v>0</v>
      </c>
      <c r="L391" s="399">
        <v>0</v>
      </c>
      <c r="M391" s="315">
        <v>26171145.569999963</v>
      </c>
    </row>
    <row r="392" spans="1:13" ht="20.25" x14ac:dyDescent="0.3">
      <c r="A392" s="379" t="s">
        <v>1553</v>
      </c>
      <c r="B392" s="263"/>
      <c r="C392" s="263"/>
      <c r="D392" s="263" t="s">
        <v>1554</v>
      </c>
      <c r="E392" s="398">
        <v>64874476.05999998</v>
      </c>
      <c r="F392" s="399">
        <v>6.0387311204135624E-2</v>
      </c>
      <c r="G392" s="398">
        <v>0</v>
      </c>
      <c r="H392" s="399">
        <v>0</v>
      </c>
      <c r="I392" s="398">
        <v>43606.720000000001</v>
      </c>
      <c r="J392" s="399">
        <v>4.0590579395141032E-5</v>
      </c>
      <c r="K392" s="398">
        <v>0</v>
      </c>
      <c r="L392" s="399">
        <v>0</v>
      </c>
      <c r="M392" s="315">
        <v>64918082.779999979</v>
      </c>
    </row>
    <row r="393" spans="1:13" ht="20.25" x14ac:dyDescent="0.3">
      <c r="A393" s="377" t="s">
        <v>1555</v>
      </c>
      <c r="B393" s="263"/>
      <c r="C393" s="263"/>
      <c r="D393" s="263" t="s">
        <v>1556</v>
      </c>
      <c r="E393" s="398">
        <v>51610953.890000038</v>
      </c>
      <c r="F393" s="399">
        <v>4.8041185430388003E-2</v>
      </c>
      <c r="G393" s="398">
        <v>203089.94</v>
      </c>
      <c r="H393" s="399">
        <v>1.8904284325728759E-4</v>
      </c>
      <c r="I393" s="398">
        <v>721886.03</v>
      </c>
      <c r="J393" s="399">
        <v>6.7195542831375893E-4</v>
      </c>
      <c r="K393" s="398">
        <v>236986.58000000002</v>
      </c>
      <c r="L393" s="399">
        <v>2.2059495855393255E-4</v>
      </c>
      <c r="M393" s="315">
        <v>52772916.440000035</v>
      </c>
    </row>
    <row r="394" spans="1:13" ht="20.25" x14ac:dyDescent="0.3">
      <c r="A394" s="377" t="s">
        <v>1557</v>
      </c>
      <c r="B394" s="263"/>
      <c r="C394" s="263"/>
      <c r="D394" s="263" t="s">
        <v>1558</v>
      </c>
      <c r="E394" s="398">
        <v>80760388.529999971</v>
      </c>
      <c r="F394" s="399">
        <v>7.5174444732587109E-2</v>
      </c>
      <c r="G394" s="398">
        <v>0</v>
      </c>
      <c r="H394" s="399">
        <v>0</v>
      </c>
      <c r="I394" s="398">
        <v>0</v>
      </c>
      <c r="J394" s="399">
        <v>0</v>
      </c>
      <c r="K394" s="398">
        <v>120735.19</v>
      </c>
      <c r="L394" s="399">
        <v>1.1238431405715535E-4</v>
      </c>
      <c r="M394" s="315">
        <v>80881123.719999969</v>
      </c>
    </row>
    <row r="395" spans="1:13" ht="20.25" x14ac:dyDescent="0.3">
      <c r="A395" s="377" t="s">
        <v>1559</v>
      </c>
      <c r="B395" s="263"/>
      <c r="C395" s="263"/>
      <c r="D395" s="263" t="s">
        <v>1560</v>
      </c>
      <c r="E395" s="398">
        <v>135485891.40000001</v>
      </c>
      <c r="F395" s="399">
        <v>0.12611475551917584</v>
      </c>
      <c r="G395" s="398">
        <v>538957.07000000007</v>
      </c>
      <c r="H395" s="399">
        <v>5.0167909304821789E-4</v>
      </c>
      <c r="I395" s="398">
        <v>73946.289999999994</v>
      </c>
      <c r="J395" s="399">
        <v>6.8831656112202958E-5</v>
      </c>
      <c r="K395" s="398">
        <v>536529.79</v>
      </c>
      <c r="L395" s="399">
        <v>4.9941970042354357E-4</v>
      </c>
      <c r="M395" s="315">
        <v>136635324.54999998</v>
      </c>
    </row>
    <row r="396" spans="1:13" ht="20.25" x14ac:dyDescent="0.3">
      <c r="A396" s="377" t="s">
        <v>1561</v>
      </c>
      <c r="B396" s="263"/>
      <c r="C396" s="263"/>
      <c r="D396" s="263" t="s">
        <v>1562</v>
      </c>
      <c r="E396" s="398">
        <v>236502420.03</v>
      </c>
      <c r="F396" s="399">
        <v>0.22014428641665107</v>
      </c>
      <c r="G396" s="398">
        <v>871582.99000000011</v>
      </c>
      <c r="H396" s="399">
        <v>8.1129831721004047E-4</v>
      </c>
      <c r="I396" s="398">
        <v>86889.51</v>
      </c>
      <c r="J396" s="399">
        <v>8.0879634016497922E-5</v>
      </c>
      <c r="K396" s="398">
        <v>1100598.0699999998</v>
      </c>
      <c r="L396" s="399">
        <v>1.0244731395178078E-3</v>
      </c>
      <c r="M396" s="315">
        <v>238561490.59999999</v>
      </c>
    </row>
    <row r="397" spans="1:13" ht="20.25" x14ac:dyDescent="0.3">
      <c r="A397" s="377" t="s">
        <v>1563</v>
      </c>
      <c r="B397" s="263"/>
      <c r="C397" s="263"/>
      <c r="D397" s="263" t="s">
        <v>1564</v>
      </c>
      <c r="E397" s="398">
        <v>220302455.28999975</v>
      </c>
      <c r="F397" s="399">
        <v>0.20506482263268694</v>
      </c>
      <c r="G397" s="398">
        <v>0</v>
      </c>
      <c r="H397" s="399">
        <v>0</v>
      </c>
      <c r="I397" s="398">
        <v>178095.45</v>
      </c>
      <c r="J397" s="399">
        <v>1.6577714405344794E-4</v>
      </c>
      <c r="K397" s="398">
        <v>807829.91999999993</v>
      </c>
      <c r="L397" s="399">
        <v>7.519548479117536E-4</v>
      </c>
      <c r="M397" s="315">
        <v>221288380.65999973</v>
      </c>
    </row>
    <row r="398" spans="1:13" ht="20.25" x14ac:dyDescent="0.3">
      <c r="A398" s="377" t="s">
        <v>1565</v>
      </c>
      <c r="B398" s="263"/>
      <c r="C398" s="263"/>
      <c r="D398" s="263" t="s">
        <v>1566</v>
      </c>
      <c r="E398" s="398">
        <v>159027827.26999992</v>
      </c>
      <c r="F398" s="399">
        <v>0.14802836922473658</v>
      </c>
      <c r="G398" s="398">
        <v>0</v>
      </c>
      <c r="H398" s="399">
        <v>0</v>
      </c>
      <c r="I398" s="398">
        <v>0</v>
      </c>
      <c r="J398" s="399">
        <v>0</v>
      </c>
      <c r="K398" s="398">
        <v>64106.45</v>
      </c>
      <c r="L398" s="399">
        <v>5.9672407107565955E-5</v>
      </c>
      <c r="M398" s="315">
        <v>159091933.71999991</v>
      </c>
    </row>
    <row r="399" spans="1:13" ht="20.25" x14ac:dyDescent="0.3">
      <c r="A399" s="377" t="s">
        <v>1567</v>
      </c>
      <c r="B399" s="263"/>
      <c r="C399" s="263"/>
      <c r="D399" s="263" t="s">
        <v>1568</v>
      </c>
      <c r="E399" s="398">
        <v>77129919.640000001</v>
      </c>
      <c r="F399" s="399">
        <v>7.1795084034943862E-2</v>
      </c>
      <c r="G399" s="398">
        <v>1247215.6499999999</v>
      </c>
      <c r="H399" s="399">
        <v>1.1609496395094017E-3</v>
      </c>
      <c r="I399" s="398">
        <v>201332.14</v>
      </c>
      <c r="J399" s="399">
        <v>1.8740662479231756E-4</v>
      </c>
      <c r="K399" s="398">
        <v>0</v>
      </c>
      <c r="L399" s="399">
        <v>0</v>
      </c>
      <c r="M399" s="315">
        <v>78578467.430000007</v>
      </c>
    </row>
    <row r="400" spans="1:13" ht="21" thickBot="1" x14ac:dyDescent="0.35">
      <c r="B400" s="305" t="s">
        <v>1587</v>
      </c>
      <c r="C400" s="305"/>
      <c r="D400" s="263"/>
      <c r="E400" s="385">
        <v>1067264569.7599996</v>
      </c>
      <c r="F400" s="401">
        <v>0.99344521336308478</v>
      </c>
      <c r="G400" s="385">
        <v>2860845.65</v>
      </c>
      <c r="H400" s="401">
        <v>2.6629698930249477E-3</v>
      </c>
      <c r="I400" s="385">
        <v>1305756.1400000001</v>
      </c>
      <c r="J400" s="401">
        <v>1.2154410666833661E-3</v>
      </c>
      <c r="K400" s="385">
        <v>2875247.5700000003</v>
      </c>
      <c r="L400" s="391">
        <v>2.6763756772068912E-3</v>
      </c>
      <c r="M400" s="385">
        <v>1074306419.1199996</v>
      </c>
    </row>
    <row r="401" spans="1:15" ht="21" thickTop="1" x14ac:dyDescent="0.3">
      <c r="B401" s="305"/>
      <c r="C401" s="305"/>
      <c r="D401" s="263"/>
      <c r="E401" s="263"/>
      <c r="F401" s="263"/>
      <c r="G401" s="263"/>
      <c r="H401" s="263"/>
      <c r="I401" s="263"/>
      <c r="J401" s="263"/>
      <c r="K401" s="263"/>
      <c r="L401" s="263"/>
      <c r="M401" s="263"/>
    </row>
    <row r="402" spans="1:15" ht="21" thickBot="1" x14ac:dyDescent="0.35">
      <c r="B402" s="395" t="s">
        <v>1588</v>
      </c>
      <c r="C402" s="395"/>
      <c r="D402" s="263"/>
      <c r="E402" s="405">
        <v>42787822258.920006</v>
      </c>
      <c r="F402" s="406">
        <v>0.99766143184975287</v>
      </c>
      <c r="G402" s="405">
        <v>50039369.600000001</v>
      </c>
      <c r="H402" s="406">
        <v>1.1667419954654891E-3</v>
      </c>
      <c r="I402" s="405">
        <v>16114729.879999999</v>
      </c>
      <c r="J402" s="391">
        <v>3.7573878821564008E-4</v>
      </c>
      <c r="K402" s="405">
        <v>34142689.75</v>
      </c>
      <c r="L402" s="391">
        <v>7.9608736656574706E-4</v>
      </c>
      <c r="M402" s="407">
        <v>42888119048.150017</v>
      </c>
      <c r="O402" s="164" t="s">
        <v>1604</v>
      </c>
    </row>
    <row r="403" spans="1:15" ht="18" customHeight="1" thickTop="1" x14ac:dyDescent="0.25">
      <c r="B403" s="344" t="s">
        <v>1569</v>
      </c>
      <c r="C403" s="322"/>
      <c r="D403" s="322"/>
      <c r="E403" s="322"/>
      <c r="F403" s="322"/>
      <c r="G403" s="322"/>
      <c r="H403" s="322"/>
      <c r="I403" s="322"/>
      <c r="J403" s="322"/>
      <c r="K403" s="322"/>
      <c r="L403" s="322"/>
      <c r="M403" s="322"/>
    </row>
    <row r="404" spans="1:15" ht="16.5" x14ac:dyDescent="0.25">
      <c r="B404" s="322"/>
      <c r="C404" s="322"/>
      <c r="D404" s="322"/>
      <c r="E404" s="322"/>
      <c r="F404" s="322"/>
      <c r="G404" s="322"/>
      <c r="H404" s="322"/>
      <c r="I404" s="322"/>
      <c r="J404" s="322"/>
      <c r="K404" s="322"/>
      <c r="L404" s="322"/>
      <c r="M404" s="322"/>
    </row>
    <row r="406" spans="1:15" ht="23.25" x14ac:dyDescent="0.35">
      <c r="A406" s="171"/>
      <c r="B406" s="171" t="s">
        <v>1589</v>
      </c>
      <c r="C406" s="217"/>
      <c r="D406" s="217"/>
      <c r="E406" s="217"/>
      <c r="F406" s="217"/>
      <c r="G406" s="217"/>
      <c r="H406" s="217"/>
      <c r="I406" s="217"/>
      <c r="J406" s="217"/>
      <c r="K406" s="217"/>
      <c r="L406" s="217"/>
      <c r="M406" s="388"/>
    </row>
    <row r="407" spans="1:15" ht="15" customHeight="1" x14ac:dyDescent="0.2"/>
    <row r="408" spans="1:15" ht="93.75" customHeight="1" x14ac:dyDescent="0.2">
      <c r="B408" s="416" t="s">
        <v>1590</v>
      </c>
      <c r="C408" s="416"/>
      <c r="D408" s="416"/>
      <c r="E408" s="416"/>
      <c r="F408" s="416"/>
      <c r="G408" s="416"/>
      <c r="H408" s="416"/>
      <c r="I408" s="416"/>
      <c r="J408" s="416"/>
      <c r="K408" s="416"/>
      <c r="L408" s="416"/>
      <c r="M408" s="416"/>
    </row>
    <row r="409" spans="1:15" ht="15" customHeight="1" x14ac:dyDescent="0.2">
      <c r="B409" s="408"/>
      <c r="C409" s="408"/>
      <c r="D409" s="408"/>
      <c r="E409" s="408"/>
      <c r="F409" s="408"/>
      <c r="G409" s="408"/>
      <c r="H409" s="408"/>
      <c r="I409" s="408"/>
      <c r="J409" s="408"/>
      <c r="K409" s="408"/>
      <c r="L409" s="408"/>
      <c r="M409" s="408"/>
    </row>
    <row r="410" spans="1:15" ht="94.5" customHeight="1" x14ac:dyDescent="0.2">
      <c r="B410" s="416" t="s">
        <v>1591</v>
      </c>
      <c r="C410" s="416"/>
      <c r="D410" s="416"/>
      <c r="E410" s="416"/>
      <c r="F410" s="416"/>
      <c r="G410" s="416"/>
      <c r="H410" s="416"/>
      <c r="I410" s="416"/>
      <c r="J410" s="416"/>
      <c r="K410" s="416"/>
      <c r="L410" s="416"/>
      <c r="M410" s="416"/>
    </row>
    <row r="411" spans="1:15" ht="15" customHeight="1" x14ac:dyDescent="0.2">
      <c r="B411" s="408"/>
      <c r="C411" s="408"/>
      <c r="D411" s="408"/>
      <c r="E411" s="408"/>
      <c r="F411" s="408"/>
      <c r="G411" s="408"/>
      <c r="H411" s="408"/>
      <c r="I411" s="408"/>
      <c r="J411" s="408"/>
      <c r="K411" s="408"/>
      <c r="L411" s="408"/>
      <c r="M411" s="408"/>
    </row>
    <row r="412" spans="1:15" ht="18" customHeight="1" x14ac:dyDescent="0.2">
      <c r="B412" s="421" t="s">
        <v>1592</v>
      </c>
      <c r="C412" s="421"/>
      <c r="D412" s="421"/>
      <c r="E412" s="421"/>
      <c r="F412" s="421"/>
      <c r="G412" s="421"/>
      <c r="H412" s="421"/>
      <c r="I412" s="421"/>
      <c r="J412" s="421"/>
      <c r="K412" s="421"/>
      <c r="L412" s="421"/>
      <c r="M412" s="421"/>
    </row>
    <row r="413" spans="1:15" ht="15" customHeight="1" x14ac:dyDescent="0.2">
      <c r="B413" s="409"/>
      <c r="C413" s="409"/>
      <c r="D413" s="409"/>
      <c r="E413" s="409"/>
      <c r="F413" s="409"/>
      <c r="G413" s="409"/>
      <c r="H413" s="409"/>
      <c r="I413" s="409"/>
      <c r="J413" s="409"/>
      <c r="K413" s="409"/>
      <c r="L413" s="409"/>
      <c r="M413" s="409"/>
    </row>
    <row r="414" spans="1:15" ht="132" customHeight="1" x14ac:dyDescent="0.2">
      <c r="B414" s="416" t="s">
        <v>1593</v>
      </c>
      <c r="C414" s="416"/>
      <c r="D414" s="416"/>
      <c r="E414" s="416"/>
      <c r="F414" s="416"/>
      <c r="G414" s="416"/>
      <c r="H414" s="416"/>
      <c r="I414" s="416"/>
      <c r="J414" s="416"/>
      <c r="K414" s="416"/>
      <c r="L414" s="416"/>
      <c r="M414" s="416"/>
    </row>
    <row r="415" spans="1:15" ht="15" customHeight="1" x14ac:dyDescent="0.25">
      <c r="B415" s="410"/>
      <c r="C415" s="410"/>
      <c r="D415" s="410"/>
      <c r="E415" s="410"/>
      <c r="F415" s="410"/>
      <c r="G415" s="410"/>
      <c r="H415" s="410"/>
      <c r="I415" s="410"/>
      <c r="J415" s="410"/>
      <c r="K415" s="410"/>
      <c r="L415" s="410"/>
      <c r="M415" s="410"/>
    </row>
    <row r="416" spans="1:15" ht="60" customHeight="1" x14ac:dyDescent="0.2">
      <c r="B416" s="416" t="s">
        <v>1594</v>
      </c>
      <c r="C416" s="416"/>
      <c r="D416" s="416"/>
      <c r="E416" s="416"/>
      <c r="F416" s="416"/>
      <c r="G416" s="416"/>
      <c r="H416" s="416"/>
      <c r="I416" s="416"/>
      <c r="J416" s="416"/>
      <c r="K416" s="416"/>
      <c r="L416" s="416"/>
      <c r="M416" s="416"/>
    </row>
    <row r="417" spans="2:13" ht="15" customHeight="1" x14ac:dyDescent="0.25">
      <c r="B417" s="410"/>
      <c r="C417" s="410"/>
      <c r="D417" s="410"/>
      <c r="E417" s="410"/>
      <c r="F417" s="410"/>
      <c r="G417" s="410"/>
      <c r="H417" s="410"/>
      <c r="I417" s="410"/>
      <c r="J417" s="410"/>
      <c r="K417" s="410"/>
      <c r="L417" s="410"/>
      <c r="M417" s="410"/>
    </row>
    <row r="418" spans="2:13" ht="57" customHeight="1" x14ac:dyDescent="0.3">
      <c r="B418" s="422" t="s">
        <v>1595</v>
      </c>
      <c r="C418" s="422"/>
      <c r="D418" s="422"/>
      <c r="E418" s="422"/>
      <c r="F418" s="422"/>
      <c r="G418" s="422"/>
      <c r="H418" s="422"/>
      <c r="I418" s="422"/>
      <c r="J418" s="422"/>
      <c r="K418" s="422"/>
      <c r="L418" s="422"/>
      <c r="M418" s="422"/>
    </row>
    <row r="419" spans="2:13" ht="12.75" customHeight="1" x14ac:dyDescent="0.2">
      <c r="B419" s="416"/>
      <c r="C419" s="416"/>
      <c r="D419" s="416"/>
      <c r="E419" s="416"/>
      <c r="F419" s="416"/>
      <c r="G419" s="416"/>
      <c r="H419" s="416"/>
      <c r="I419" s="416"/>
      <c r="J419" s="416"/>
      <c r="K419" s="416"/>
      <c r="L419" s="416"/>
      <c r="M419" s="416"/>
    </row>
    <row r="420" spans="2:13" ht="12.75" customHeight="1" x14ac:dyDescent="0.25">
      <c r="B420" s="411"/>
      <c r="C420" s="411"/>
      <c r="D420" s="411"/>
      <c r="E420" s="411"/>
      <c r="F420" s="411"/>
      <c r="G420" s="411"/>
      <c r="H420" s="411"/>
      <c r="I420" s="411"/>
      <c r="J420" s="411"/>
      <c r="K420" s="411"/>
      <c r="L420" s="411"/>
      <c r="M420" s="411"/>
    </row>
    <row r="421" spans="2:13" ht="12.75" customHeight="1" x14ac:dyDescent="0.2">
      <c r="B421" s="412"/>
      <c r="C421" s="412"/>
      <c r="D421" s="412"/>
      <c r="E421" s="412"/>
      <c r="F421" s="412"/>
      <c r="G421" s="412"/>
      <c r="H421" s="412"/>
      <c r="I421" s="412"/>
      <c r="J421" s="412"/>
      <c r="K421" s="412"/>
      <c r="L421" s="412"/>
      <c r="M421" s="412"/>
    </row>
    <row r="423" spans="2:13" x14ac:dyDescent="0.2">
      <c r="B423" s="412"/>
      <c r="C423" s="412"/>
      <c r="D423" s="412"/>
      <c r="E423" s="412"/>
      <c r="F423" s="412"/>
      <c r="G423" s="412"/>
      <c r="H423" s="412"/>
      <c r="I423" s="412"/>
      <c r="J423" s="412"/>
      <c r="K423" s="412"/>
      <c r="L423" s="412"/>
      <c r="M423" s="412"/>
    </row>
    <row r="425" spans="2:13" x14ac:dyDescent="0.2">
      <c r="B425" s="412"/>
      <c r="C425" s="412"/>
      <c r="D425" s="412"/>
      <c r="E425" s="412"/>
      <c r="F425" s="412"/>
      <c r="G425" s="412"/>
      <c r="H425" s="412"/>
      <c r="I425" s="412"/>
      <c r="J425" s="412"/>
      <c r="K425" s="412"/>
      <c r="L425" s="412"/>
      <c r="M425" s="412"/>
    </row>
    <row r="426" spans="2:13" ht="12.75" customHeight="1" x14ac:dyDescent="0.2">
      <c r="D426" s="412"/>
      <c r="E426" s="412"/>
      <c r="F426" s="412"/>
      <c r="G426" s="412"/>
      <c r="H426" s="412"/>
      <c r="I426" s="412"/>
      <c r="J426" s="412"/>
      <c r="K426" s="412"/>
      <c r="L426" s="412"/>
      <c r="M426" s="412"/>
    </row>
    <row r="427" spans="2:13" x14ac:dyDescent="0.2">
      <c r="B427" s="413"/>
      <c r="C427" s="413"/>
      <c r="D427" s="413"/>
      <c r="E427" s="413"/>
      <c r="F427" s="413"/>
      <c r="G427" s="413"/>
      <c r="H427" s="413"/>
      <c r="I427" s="413"/>
      <c r="J427" s="413"/>
      <c r="K427" s="413"/>
      <c r="L427" s="413"/>
      <c r="M427" s="413"/>
    </row>
  </sheetData>
  <mergeCells count="55">
    <mergeCell ref="E19:F19"/>
    <mergeCell ref="D1:L1"/>
    <mergeCell ref="B5:M5"/>
    <mergeCell ref="B6:M6"/>
    <mergeCell ref="B7:M7"/>
    <mergeCell ref="B8:M8"/>
    <mergeCell ref="C12:D12"/>
    <mergeCell ref="E12:F12"/>
    <mergeCell ref="E14:F14"/>
    <mergeCell ref="E15:F15"/>
    <mergeCell ref="E16:F16"/>
    <mergeCell ref="E17:F17"/>
    <mergeCell ref="E18:F18"/>
    <mergeCell ref="E31:F31"/>
    <mergeCell ref="E20:F20"/>
    <mergeCell ref="E21:F21"/>
    <mergeCell ref="E22:F22"/>
    <mergeCell ref="E23:F23"/>
    <mergeCell ref="E24:F24"/>
    <mergeCell ref="E25:F25"/>
    <mergeCell ref="E26:F26"/>
    <mergeCell ref="E27:F27"/>
    <mergeCell ref="E28:F28"/>
    <mergeCell ref="E29:F29"/>
    <mergeCell ref="E30:F30"/>
    <mergeCell ref="B100:D101"/>
    <mergeCell ref="E32:F32"/>
    <mergeCell ref="B63:M63"/>
    <mergeCell ref="B64:L64"/>
    <mergeCell ref="G81:H81"/>
    <mergeCell ref="I82:L82"/>
    <mergeCell ref="I84:L85"/>
    <mergeCell ref="I126:K126"/>
    <mergeCell ref="I87:K88"/>
    <mergeCell ref="I90:L91"/>
    <mergeCell ref="G94:H94"/>
    <mergeCell ref="I95:L95"/>
    <mergeCell ref="I97:K98"/>
    <mergeCell ref="B103:D104"/>
    <mergeCell ref="I106:L106"/>
    <mergeCell ref="I115:L116"/>
    <mergeCell ref="I119:K119"/>
    <mergeCell ref="I122:K122"/>
    <mergeCell ref="B419:M419"/>
    <mergeCell ref="I129:K129"/>
    <mergeCell ref="B141:M141"/>
    <mergeCell ref="B143:L143"/>
    <mergeCell ref="E299:L299"/>
    <mergeCell ref="E316:L316"/>
    <mergeCell ref="B408:M408"/>
    <mergeCell ref="B410:M410"/>
    <mergeCell ref="B412:M412"/>
    <mergeCell ref="B414:M414"/>
    <mergeCell ref="B416:M416"/>
    <mergeCell ref="B418:M418"/>
  </mergeCells>
  <pageMargins left="0.45" right="0.45" top="0.7" bottom="0.7" header="0.3" footer="0.3"/>
  <pageSetup scale="31" fitToHeight="0" orientation="portrait" r:id="rId1"/>
  <headerFooter>
    <oddFooter>&amp;LConfidential&amp;CMonthly Investor Report - August 31, 2017&amp;R&amp;P</oddFooter>
    <evenFooter>&amp;R&amp;P&amp;LConfidential&amp;CMonthly Investor Report - August 31, 2017</evenFooter>
    <firstFooter>&amp;R&amp;P&amp;LConfidential&amp;CMonthly Investor Report - August 31, 2017</firstFooter>
  </headerFooter>
  <rowBreaks count="4" manualBreakCount="4">
    <brk id="92" min="1" max="14" man="1"/>
    <brk id="193" min="1" max="14" man="1"/>
    <brk id="296" min="1" max="14" man="1"/>
    <brk id="403"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Introduction</vt:lpstr>
      <vt:lpstr>A. HTT General</vt:lpstr>
      <vt:lpstr>B1. HTT Mortgage Assets</vt:lpstr>
      <vt:lpstr>C. HTT Harmonised Glossary</vt:lpstr>
      <vt:lpstr>Disclaimer</vt:lpstr>
      <vt:lpstr>D. Nat'l Transparency Template</vt:lpstr>
      <vt:lpstr>'D. Nat''l Transparency Template'!_DV_C21</vt:lpstr>
      <vt:lpstr>Disclaimer!general_tc</vt:lpstr>
      <vt:lpstr>'A. HTT General'!Print_Area</vt:lpstr>
      <vt:lpstr>'B1. HTT Mortgage Assets'!Print_Area</vt:lpstr>
      <vt:lpstr>'C. HTT Harmonised Glossary'!Print_Area</vt:lpstr>
      <vt:lpstr>'D. Nat''l Transparency Template'!Print_Area</vt:lpstr>
      <vt:lpstr>Disclaimer!Print_Area</vt:lpstr>
      <vt:lpstr>Introduction!Print_Area</vt:lpstr>
      <vt:lpstr>'D. Nat''l Transparency Template'!Print_Titles</vt:lpstr>
      <vt:lpstr>Disclaimer!Print_Titles</vt:lpstr>
      <vt:lpstr>Disclaimer!privacy_policy</vt:lpstr>
    </vt:vector>
  </TitlesOfParts>
  <Company>TDBFG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Tracy</dc:creator>
  <cp:lastModifiedBy>Luong, Tracy</cp:lastModifiedBy>
  <dcterms:created xsi:type="dcterms:W3CDTF">2017-09-21T17:26:01Z</dcterms:created>
  <dcterms:modified xsi:type="dcterms:W3CDTF">2017-10-03T12:15:40Z</dcterms:modified>
</cp:coreProperties>
</file>