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4370" activeTab="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Template'!$B$1:$O$421</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Template'!$B$1:$M$414</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Template'!$338:$338,'D. Nat''l Transparency Template'!#REF!</definedName>
  </definedNames>
  <calcPr calcId="145621"/>
</workbook>
</file>

<file path=xl/calcChain.xml><?xml version="1.0" encoding="utf-8"?>
<calcChain xmlns="http://schemas.openxmlformats.org/spreadsheetml/2006/main">
  <c r="G356" i="3" l="1"/>
  <c r="F356" i="3"/>
  <c r="G355" i="3"/>
  <c r="F355" i="3"/>
  <c r="F354" i="3"/>
  <c r="G352" i="3"/>
  <c r="F352" i="3"/>
  <c r="G351" i="3"/>
  <c r="F351" i="3"/>
  <c r="F350" i="3"/>
  <c r="D350" i="3"/>
  <c r="G353" i="3" s="1"/>
  <c r="C350" i="3"/>
  <c r="F353" i="3" s="1"/>
  <c r="G349" i="3"/>
  <c r="F349" i="3"/>
  <c r="G348" i="3"/>
  <c r="F348" i="3"/>
  <c r="F347" i="3"/>
  <c r="G346" i="3"/>
  <c r="F346" i="3"/>
  <c r="G345" i="3"/>
  <c r="F345" i="3"/>
  <c r="G344" i="3"/>
  <c r="F344" i="3"/>
  <c r="F343" i="3"/>
  <c r="G342" i="3"/>
  <c r="F342" i="3"/>
  <c r="G334" i="3"/>
  <c r="F334" i="3"/>
  <c r="G333" i="3"/>
  <c r="F333" i="3"/>
  <c r="F332" i="3"/>
  <c r="G330" i="3"/>
  <c r="F330" i="3"/>
  <c r="G329" i="3"/>
  <c r="F329" i="3"/>
  <c r="F328" i="3"/>
  <c r="D328" i="3"/>
  <c r="G331" i="3" s="1"/>
  <c r="C328" i="3"/>
  <c r="F331" i="3" s="1"/>
  <c r="G327" i="3"/>
  <c r="F327" i="3"/>
  <c r="G326" i="3"/>
  <c r="F326" i="3"/>
  <c r="F325" i="3"/>
  <c r="G324" i="3"/>
  <c r="F324" i="3"/>
  <c r="G323" i="3"/>
  <c r="F323" i="3"/>
  <c r="G322" i="3"/>
  <c r="F322" i="3"/>
  <c r="F321" i="3"/>
  <c r="G320" i="3"/>
  <c r="F320" i="3"/>
  <c r="D315" i="3"/>
  <c r="G291" i="3" s="1"/>
  <c r="C315" i="3"/>
  <c r="F311" i="3" s="1"/>
  <c r="F314" i="3"/>
  <c r="G312" i="3"/>
  <c r="F312" i="3"/>
  <c r="G311" i="3"/>
  <c r="F310" i="3"/>
  <c r="G308" i="3"/>
  <c r="F308" i="3"/>
  <c r="G307" i="3"/>
  <c r="F307" i="3"/>
  <c r="F306" i="3"/>
  <c r="G304" i="3"/>
  <c r="G303" i="3"/>
  <c r="F302" i="3"/>
  <c r="G300" i="3"/>
  <c r="F300" i="3"/>
  <c r="G299" i="3"/>
  <c r="F299" i="3"/>
  <c r="G296" i="3"/>
  <c r="G295" i="3"/>
  <c r="F295" i="3"/>
  <c r="F294" i="3"/>
  <c r="G292" i="3"/>
  <c r="F292" i="3"/>
  <c r="F291" i="3"/>
  <c r="F233" i="3"/>
  <c r="F232" i="3"/>
  <c r="G231" i="3"/>
  <c r="G230" i="3"/>
  <c r="F229" i="3"/>
  <c r="G228" i="3"/>
  <c r="F228" i="3"/>
  <c r="D227" i="3"/>
  <c r="G219" i="3" s="1"/>
  <c r="C227" i="3"/>
  <c r="F230" i="3" s="1"/>
  <c r="F226" i="3"/>
  <c r="G225" i="3"/>
  <c r="F225" i="3"/>
  <c r="G224" i="3"/>
  <c r="F223" i="3"/>
  <c r="F222" i="3"/>
  <c r="G221" i="3"/>
  <c r="F221" i="3"/>
  <c r="G220" i="3"/>
  <c r="F219" i="3"/>
  <c r="D200" i="3"/>
  <c r="D199" i="3"/>
  <c r="D198" i="3"/>
  <c r="D197" i="3"/>
  <c r="D196" i="3"/>
  <c r="D195" i="3"/>
  <c r="D194" i="3"/>
  <c r="D193" i="3"/>
  <c r="D192" i="3"/>
  <c r="D191" i="3"/>
  <c r="D190" i="3"/>
  <c r="D214" i="3" s="1"/>
  <c r="F174" i="3"/>
  <c r="F173" i="3"/>
  <c r="F172" i="3"/>
  <c r="F171" i="3"/>
  <c r="F170" i="3"/>
  <c r="F162" i="3"/>
  <c r="F161" i="3"/>
  <c r="F160" i="3"/>
  <c r="F152" i="3"/>
  <c r="F81" i="3"/>
  <c r="F77" i="3"/>
  <c r="D77" i="3"/>
  <c r="C77" i="3"/>
  <c r="F73" i="3"/>
  <c r="D73" i="3"/>
  <c r="C73" i="3"/>
  <c r="F44" i="3"/>
  <c r="D44" i="3"/>
  <c r="C44" i="3"/>
  <c r="F36" i="3"/>
  <c r="F28" i="3"/>
  <c r="D300" i="2"/>
  <c r="C300" i="2"/>
  <c r="C299" i="2"/>
  <c r="C298" i="2"/>
  <c r="C297" i="2"/>
  <c r="C296" i="2"/>
  <c r="C295" i="2"/>
  <c r="C294" i="2"/>
  <c r="D293" i="2"/>
  <c r="C293" i="2"/>
  <c r="F292" i="2"/>
  <c r="D292" i="2"/>
  <c r="C292" i="2"/>
  <c r="C291" i="2"/>
  <c r="D290" i="2"/>
  <c r="C290" i="2"/>
  <c r="C289" i="2"/>
  <c r="C288" i="2"/>
  <c r="C220" i="2"/>
  <c r="F215" i="2"/>
  <c r="F212" i="2"/>
  <c r="C208" i="2"/>
  <c r="F214" i="2" s="1"/>
  <c r="F206" i="2"/>
  <c r="F204" i="2"/>
  <c r="F200" i="2"/>
  <c r="F199" i="2"/>
  <c r="F196" i="2"/>
  <c r="C179" i="2"/>
  <c r="F178" i="2" s="1"/>
  <c r="D167" i="2"/>
  <c r="G164" i="2" s="1"/>
  <c r="C167" i="2"/>
  <c r="F164" i="2" s="1"/>
  <c r="G166" i="2"/>
  <c r="G165" i="2"/>
  <c r="G162" i="2"/>
  <c r="G161" i="2"/>
  <c r="G159" i="2"/>
  <c r="G158" i="2"/>
  <c r="G157" i="2"/>
  <c r="G155" i="2"/>
  <c r="G154" i="2"/>
  <c r="D153" i="2"/>
  <c r="G139" i="2" s="1"/>
  <c r="G152" i="2"/>
  <c r="G151" i="2"/>
  <c r="G150" i="2"/>
  <c r="G148" i="2"/>
  <c r="G147" i="2"/>
  <c r="G146" i="2"/>
  <c r="G144" i="2"/>
  <c r="G141" i="2"/>
  <c r="G140" i="2"/>
  <c r="G138" i="2"/>
  <c r="G135" i="2"/>
  <c r="G131" i="2"/>
  <c r="G130" i="2"/>
  <c r="G129" i="2"/>
  <c r="D127" i="2"/>
  <c r="G134" i="2" s="1"/>
  <c r="G126" i="2"/>
  <c r="G122" i="2"/>
  <c r="G118" i="2"/>
  <c r="G117" i="2"/>
  <c r="G115" i="2"/>
  <c r="G114" i="2"/>
  <c r="G113" i="2"/>
  <c r="D100" i="2"/>
  <c r="C100" i="2"/>
  <c r="F98" i="2" s="1"/>
  <c r="G87" i="2"/>
  <c r="G82" i="2"/>
  <c r="G81" i="2"/>
  <c r="G80" i="2"/>
  <c r="G79" i="2"/>
  <c r="G78" i="2"/>
  <c r="D77" i="2"/>
  <c r="G86" i="2" s="1"/>
  <c r="G76" i="2"/>
  <c r="G75" i="2"/>
  <c r="G74" i="2"/>
  <c r="G73" i="2"/>
  <c r="G72" i="2"/>
  <c r="G71" i="2"/>
  <c r="G77" i="2" s="1"/>
  <c r="G70" i="2"/>
  <c r="C77" i="2"/>
  <c r="C17" i="2"/>
  <c r="F96" i="2" l="1"/>
  <c r="G153" i="2"/>
  <c r="F71" i="2"/>
  <c r="F73" i="2"/>
  <c r="F76" i="2"/>
  <c r="F70" i="2"/>
  <c r="F74" i="2"/>
  <c r="F72" i="2"/>
  <c r="F75" i="2"/>
  <c r="G99" i="2"/>
  <c r="G96" i="2"/>
  <c r="G94" i="2"/>
  <c r="G98" i="2"/>
  <c r="G93" i="2"/>
  <c r="G95" i="2"/>
  <c r="G97" i="2"/>
  <c r="G211" i="3"/>
  <c r="G209" i="3"/>
  <c r="G205" i="3"/>
  <c r="G201" i="3"/>
  <c r="G197" i="3"/>
  <c r="C15" i="3"/>
  <c r="G208" i="3"/>
  <c r="F183" i="2"/>
  <c r="F99" i="2"/>
  <c r="F97" i="2"/>
  <c r="F95" i="2"/>
  <c r="F93" i="2"/>
  <c r="F175" i="2"/>
  <c r="G196" i="3"/>
  <c r="G206" i="3"/>
  <c r="D249" i="3"/>
  <c r="C153" i="2"/>
  <c r="F198" i="2"/>
  <c r="G194" i="3"/>
  <c r="G207" i="3"/>
  <c r="G192" i="3"/>
  <c r="G200" i="3"/>
  <c r="G210" i="3"/>
  <c r="G193" i="3"/>
  <c r="G198" i="3"/>
  <c r="G203" i="3"/>
  <c r="F182" i="2"/>
  <c r="F174" i="2"/>
  <c r="F181" i="2"/>
  <c r="F180" i="2"/>
  <c r="F184" i="2"/>
  <c r="F177" i="2"/>
  <c r="F185" i="2"/>
  <c r="F165" i="2"/>
  <c r="F166" i="2"/>
  <c r="F167" i="2"/>
  <c r="G190" i="3"/>
  <c r="G195" i="3"/>
  <c r="G202" i="3"/>
  <c r="F94" i="2"/>
  <c r="F186" i="2"/>
  <c r="F211" i="2"/>
  <c r="F203" i="2"/>
  <c r="F195" i="2"/>
  <c r="F194" i="2"/>
  <c r="F201" i="2"/>
  <c r="F193" i="2"/>
  <c r="F210" i="2"/>
  <c r="F202" i="2"/>
  <c r="F209" i="2"/>
  <c r="F213" i="2"/>
  <c r="F205" i="2"/>
  <c r="F197" i="2"/>
  <c r="G212" i="3"/>
  <c r="G167" i="2"/>
  <c r="F187" i="2"/>
  <c r="G191" i="3"/>
  <c r="G199" i="3"/>
  <c r="G204" i="3"/>
  <c r="G213" i="3"/>
  <c r="G121" i="2"/>
  <c r="G125" i="2"/>
  <c r="G128" i="2"/>
  <c r="G136" i="2"/>
  <c r="G143" i="2"/>
  <c r="F298" i="3"/>
  <c r="F304" i="3"/>
  <c r="G233" i="3"/>
  <c r="G229" i="3"/>
  <c r="G226" i="3"/>
  <c r="G222" i="3"/>
  <c r="G227" i="3" s="1"/>
  <c r="G123" i="2"/>
  <c r="G132" i="2"/>
  <c r="G112" i="2"/>
  <c r="G133" i="2"/>
  <c r="G142" i="2"/>
  <c r="G145" i="2"/>
  <c r="G149" i="2"/>
  <c r="G156" i="2"/>
  <c r="F313" i="3"/>
  <c r="F309" i="3"/>
  <c r="F305" i="3"/>
  <c r="F301" i="3"/>
  <c r="F297" i="3"/>
  <c r="F293" i="3"/>
  <c r="F315" i="3" s="1"/>
  <c r="G119" i="2"/>
  <c r="G232" i="3"/>
  <c r="G116" i="2"/>
  <c r="G160" i="2"/>
  <c r="G120" i="2"/>
  <c r="G124" i="2"/>
  <c r="G223" i="3"/>
  <c r="F296" i="3"/>
  <c r="F303" i="3"/>
  <c r="G313" i="3"/>
  <c r="G309" i="3"/>
  <c r="G305" i="3"/>
  <c r="G301" i="3"/>
  <c r="G297" i="3"/>
  <c r="G293" i="3"/>
  <c r="G315" i="3" s="1"/>
  <c r="G314" i="3"/>
  <c r="G310" i="3"/>
  <c r="G306" i="3"/>
  <c r="G302" i="3"/>
  <c r="G298" i="3"/>
  <c r="G294" i="3"/>
  <c r="F220" i="3"/>
  <c r="F227" i="3" s="1"/>
  <c r="F224" i="3"/>
  <c r="F231" i="3"/>
  <c r="G321" i="3"/>
  <c r="G328" i="3" s="1"/>
  <c r="G325" i="3"/>
  <c r="G332" i="3"/>
  <c r="G343" i="3"/>
  <c r="G350" i="3" s="1"/>
  <c r="G347" i="3"/>
  <c r="G354" i="3"/>
  <c r="F151" i="3"/>
  <c r="F100" i="2" l="1"/>
  <c r="G127" i="2"/>
  <c r="C214" i="3"/>
  <c r="G218" i="2"/>
  <c r="G217" i="2"/>
  <c r="G225" i="2"/>
  <c r="G221" i="2"/>
  <c r="G219" i="2"/>
  <c r="G227" i="2"/>
  <c r="G226" i="2"/>
  <c r="G224" i="2"/>
  <c r="G223" i="2"/>
  <c r="G222" i="2"/>
  <c r="G214" i="3"/>
  <c r="F77" i="2"/>
  <c r="F179" i="2"/>
  <c r="G246" i="3"/>
  <c r="G244" i="3"/>
  <c r="G242" i="3"/>
  <c r="G247" i="3"/>
  <c r="G245" i="3"/>
  <c r="G243" i="3"/>
  <c r="G241" i="3"/>
  <c r="G248" i="3"/>
  <c r="F226" i="2"/>
  <c r="F222" i="2"/>
  <c r="F225" i="2"/>
  <c r="F218" i="2"/>
  <c r="F221" i="2"/>
  <c r="F227" i="2"/>
  <c r="F223" i="2"/>
  <c r="C127" i="2"/>
  <c r="F217" i="2"/>
  <c r="F220" i="2" s="1"/>
  <c r="C58" i="2"/>
  <c r="F219" i="2"/>
  <c r="F224" i="2"/>
  <c r="D45" i="2"/>
  <c r="C249" i="3"/>
  <c r="F208" i="2"/>
  <c r="F161" i="2"/>
  <c r="F157" i="2"/>
  <c r="F150" i="2"/>
  <c r="F146" i="2"/>
  <c r="F156" i="2"/>
  <c r="F149" i="2"/>
  <c r="F145" i="2"/>
  <c r="F139" i="2"/>
  <c r="F160" i="2"/>
  <c r="F142" i="2"/>
  <c r="F162" i="2"/>
  <c r="F158" i="2"/>
  <c r="F154" i="2"/>
  <c r="F151" i="2"/>
  <c r="F147" i="2"/>
  <c r="F140" i="2"/>
  <c r="F141" i="2"/>
  <c r="F159" i="2"/>
  <c r="F152" i="2"/>
  <c r="F144" i="2"/>
  <c r="F138" i="2"/>
  <c r="F143" i="2"/>
  <c r="F155" i="2"/>
  <c r="F148" i="2"/>
  <c r="F12" i="3"/>
  <c r="F14" i="3"/>
  <c r="F13" i="3"/>
  <c r="G100" i="2"/>
  <c r="F15" i="3" l="1"/>
  <c r="F246" i="3"/>
  <c r="F244" i="3"/>
  <c r="F242" i="3"/>
  <c r="F245" i="3"/>
  <c r="F243" i="3"/>
  <c r="F247" i="3"/>
  <c r="F241" i="3"/>
  <c r="F248" i="3"/>
  <c r="F213" i="3"/>
  <c r="F210" i="3"/>
  <c r="F206" i="3"/>
  <c r="F202" i="3"/>
  <c r="F199" i="3"/>
  <c r="F197" i="3"/>
  <c r="F195" i="3"/>
  <c r="F193" i="3"/>
  <c r="F191" i="3"/>
  <c r="F209" i="3"/>
  <c r="F205" i="3"/>
  <c r="F201" i="3"/>
  <c r="F211" i="3"/>
  <c r="F207" i="3"/>
  <c r="F203" i="3"/>
  <c r="F196" i="3"/>
  <c r="F204" i="3"/>
  <c r="F198" i="3"/>
  <c r="F208" i="3"/>
  <c r="F212" i="3"/>
  <c r="F190" i="3"/>
  <c r="F192" i="3"/>
  <c r="F194" i="3"/>
  <c r="F200" i="3"/>
  <c r="F57" i="2"/>
  <c r="F56" i="2"/>
  <c r="F55" i="2"/>
  <c r="F53" i="2"/>
  <c r="F54" i="2"/>
  <c r="F117" i="2"/>
  <c r="F113" i="2"/>
  <c r="F112" i="2"/>
  <c r="F124" i="2"/>
  <c r="F120" i="2"/>
  <c r="F116" i="2"/>
  <c r="F114" i="2"/>
  <c r="F125" i="2"/>
  <c r="F123" i="2"/>
  <c r="F115" i="2"/>
  <c r="F128" i="2"/>
  <c r="F119" i="2"/>
  <c r="F122" i="2"/>
  <c r="F126" i="2"/>
  <c r="F118" i="2"/>
  <c r="F121" i="2"/>
  <c r="F103" i="3"/>
  <c r="F99" i="3"/>
  <c r="G220" i="2"/>
  <c r="F101" i="3"/>
  <c r="F153" i="2"/>
  <c r="G249" i="3"/>
  <c r="F150" i="3"/>
  <c r="F127" i="2" l="1"/>
  <c r="F214" i="3"/>
  <c r="F249" i="3"/>
  <c r="G87" i="7"/>
  <c r="F180" i="3"/>
  <c r="G84" i="7"/>
  <c r="F102" i="3"/>
  <c r="F58" i="2"/>
  <c r="G83" i="7"/>
  <c r="F100" i="3"/>
  <c r="G82" i="7"/>
</calcChain>
</file>

<file path=xl/sharedStrings.xml><?xml version="1.0" encoding="utf-8"?>
<sst xmlns="http://schemas.openxmlformats.org/spreadsheetml/2006/main" count="2527" uniqueCount="1734">
  <si>
    <t>Harmonised Transparency Template</t>
  </si>
  <si>
    <t>2018 version</t>
  </si>
  <si>
    <t>Canada</t>
  </si>
  <si>
    <t>The Toronto-Dominion Bank</t>
  </si>
  <si>
    <t>Reporting Date:</t>
  </si>
  <si>
    <t>23/07/18</t>
  </si>
  <si>
    <t>Cut-off Date</t>
  </si>
  <si>
    <t>29/06/18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</si>
  <si>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</si>
  <si>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</si>
  <si>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</si>
  <si>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</si>
  <si>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</si>
  <si>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</si>
  <si>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</si>
  <si>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</si>
  <si>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</si>
  <si>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</si>
  <si>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</si>
  <si>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</si>
  <si>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</si>
  <si>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</si>
  <si>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</si>
  <si>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</si>
  <si>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</si>
  <si>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</si>
  <si>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</si>
  <si>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</si>
  <si>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</si>
  <si>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</si>
  <si>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</si>
  <si>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</si>
  <si>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</si>
  <si>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</si>
  <si>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</si>
  <si>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</si>
  <si>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</si>
  <si>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</si>
  <si>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</si>
  <si>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</si>
  <si>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</si>
  <si>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</si>
  <si>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</si>
  <si>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</si>
  <si>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</si>
  <si>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</si>
  <si>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</si>
  <si>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</si>
  <si>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</si>
  <si>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</si>
  <si>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</si>
  <si>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</si>
  <si>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</si>
  <si>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</si>
  <si>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</si>
  <si>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</si>
  <si>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</si>
  <si>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</si>
  <si>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</si>
  <si>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</si>
  <si>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</si>
  <si>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</si>
  <si>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</si>
  <si>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</si>
  <si>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</si>
  <si>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</si>
  <si>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</si>
  <si>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</si>
  <si>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</si>
  <si>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</si>
  <si>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</si>
  <si>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</si>
  <si>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</si>
  <si>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</si>
  <si>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</si>
  <si>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</si>
  <si>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</si>
  <si>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</si>
  <si>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</si>
  <si>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</si>
  <si>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</si>
  <si>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</si>
  <si>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</si>
  <si>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</si>
  <si>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</si>
  <si>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</si>
  <si>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</si>
  <si>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</si>
  <si>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</si>
  <si>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</si>
  <si>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</si>
  <si>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</si>
  <si>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</si>
  <si>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</si>
  <si>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</si>
  <si>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</si>
  <si>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</si>
  <si>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</si>
  <si>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</si>
  <si>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</si>
  <si>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</si>
  <si>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</si>
  <si>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</si>
  <si>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</si>
  <si>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</si>
  <si>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</si>
  <si>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</si>
  <si>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</si>
  <si>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</si>
  <si>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</si>
  <si>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</si>
  <si>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</si>
  <si>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</si>
  <si>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</si>
  <si>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</si>
  <si>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</si>
  <si>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</si>
  <si>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</si>
  <si>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</si>
  <si>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</si>
  <si>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</si>
  <si>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</si>
  <si>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</si>
  <si>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</si>
  <si>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</si>
  <si>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</si>
  <si>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</si>
  <si>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</si>
  <si>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</si>
  <si>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</si>
  <si>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</si>
  <si>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</si>
  <si>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</si>
  <si>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</si>
  <si>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</si>
  <si>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</si>
  <si>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</si>
  <si>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</si>
  <si>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</si>
  <si>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</si>
  <si>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</si>
  <si>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</si>
  <si>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</si>
  <si>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</si>
  <si>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</si>
  <si>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</si>
  <si>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</si>
  <si>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</si>
  <si>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</si>
  <si>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</si>
  <si>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</si>
  <si>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</si>
  <si>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</si>
  <si>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</si>
  <si>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</si>
  <si>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</si>
  <si>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</si>
  <si>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</si>
  <si>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</si>
  <si>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</si>
  <si>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</si>
  <si>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</si>
  <si>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</si>
  <si>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</si>
  <si>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</si>
  <si>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</si>
  <si>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</si>
  <si>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</si>
  <si>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</si>
  <si>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</si>
  <si>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</si>
  <si>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</si>
  <si>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</si>
  <si>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</si>
  <si>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</si>
  <si>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</si>
  <si>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</si>
  <si>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</si>
  <si>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</si>
  <si>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</si>
  <si>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</si>
  <si>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</si>
  <si>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</si>
  <si>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</si>
  <si>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</si>
  <si>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</si>
  <si>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</si>
  <si>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</si>
  <si>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</si>
  <si>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</si>
  <si>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</si>
  <si>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</si>
  <si>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</si>
  <si>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</si>
  <si>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</si>
  <si>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</si>
  <si>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</si>
  <si>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</si>
  <si>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</si>
  <si>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</si>
  <si>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</si>
  <si>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</si>
  <si>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</si>
  <si>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</si>
  <si>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</si>
  <si>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</si>
  <si>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</si>
  <si>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</si>
  <si>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</si>
  <si>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</si>
  <si>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</si>
  <si>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</si>
  <si>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</si>
  <si>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</si>
  <si>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</si>
  <si>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</si>
  <si>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</si>
  <si>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</si>
  <si>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</si>
  <si>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</si>
  <si>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</si>
  <si>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</si>
  <si>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</si>
  <si>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</si>
  <si>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</si>
  <si>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</si>
  <si>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</si>
  <si>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</si>
  <si>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</si>
  <si>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</si>
  <si>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</si>
  <si>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</si>
  <si>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</si>
  <si>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</si>
  <si>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</si>
  <si>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</si>
  <si>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</si>
  <si>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</si>
  <si>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</si>
  <si>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</si>
  <si>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</si>
  <si>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</si>
  <si>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</si>
  <si>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</si>
  <si>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</si>
  <si>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</si>
  <si>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</si>
  <si>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</si>
  <si>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</si>
  <si>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</si>
  <si>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</si>
  <si>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</si>
  <si>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</si>
  <si>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</si>
  <si>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</si>
  <si>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</si>
  <si>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</si>
  <si>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</si>
  <si>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</si>
  <si>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</si>
  <si>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</si>
  <si>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</si>
  <si>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</si>
  <si>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</si>
  <si>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</si>
  <si>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</si>
  <si>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</si>
  <si>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</si>
  <si>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</si>
  <si>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</si>
  <si>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</si>
  <si>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</si>
  <si>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</si>
  <si>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</si>
  <si>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</si>
  <si>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</si>
  <si>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</si>
  <si>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</si>
  <si>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</si>
  <si>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</si>
  <si>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</si>
  <si>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</si>
  <si>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</si>
  <si>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</si>
  <si>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</si>
  <si>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</si>
  <si>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</si>
  <si>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</si>
  <si>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</si>
  <si>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</si>
  <si>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</si>
  <si>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</si>
  <si>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</si>
  <si>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</si>
  <si>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</si>
  <si>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</si>
  <si>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</si>
  <si>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</si>
  <si>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</si>
  <si>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</si>
  <si>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</si>
  <si>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</si>
  <si>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</si>
  <si>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</si>
  <si>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</si>
  <si>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</si>
  <si>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</si>
  <si>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</si>
  <si>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</si>
  <si>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</si>
  <si>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</si>
  <si>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</si>
  <si>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</si>
  <si>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</si>
  <si>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</si>
  <si>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</si>
  <si>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</si>
  <si>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</si>
  <si>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</si>
  <si>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</si>
  <si>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</si>
  <si>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</si>
  <si>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</si>
  <si>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</si>
  <si>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</si>
  <si>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</si>
  <si>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</si>
  <si>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</si>
  <si>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</si>
  <si>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</si>
  <si>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</si>
  <si>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</si>
  <si>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</si>
  <si>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</si>
  <si>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</si>
  <si>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</si>
  <si>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</si>
  <si>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</si>
  <si>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</si>
  <si>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</si>
  <si>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</si>
  <si>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</si>
  <si>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</si>
  <si>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</si>
  <si>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</si>
  <si>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</si>
  <si>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</si>
  <si>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</si>
  <si>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</si>
  <si>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</si>
  <si>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</si>
  <si>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</si>
  <si>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</si>
  <si>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</si>
  <si>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</si>
  <si>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</si>
  <si>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</si>
  <si>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</si>
  <si>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</si>
  <si>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</si>
  <si>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</si>
  <si>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</si>
  <si>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</si>
  <si>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</si>
  <si>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</si>
  <si>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</si>
  <si>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</si>
  <si>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</si>
  <si>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</si>
  <si>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</si>
  <si>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</si>
  <si>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</si>
  <si>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</si>
  <si>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</si>
  <si>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</si>
  <si>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</si>
  <si>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</si>
  <si>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</si>
  <si>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</si>
  <si>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</si>
  <si>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</si>
  <si>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</si>
  <si>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</si>
  <si>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</si>
  <si>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</si>
  <si>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</si>
  <si>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</si>
  <si>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</si>
  <si>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</si>
  <si>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</si>
  <si>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</si>
  <si>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</si>
  <si>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</si>
  <si>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</si>
  <si>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</si>
  <si>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</si>
  <si>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</si>
  <si>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</si>
  <si>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</si>
  <si>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</si>
  <si>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</si>
  <si>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</si>
  <si>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</si>
  <si>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</si>
  <si>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</si>
  <si>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</si>
  <si>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</si>
  <si>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</si>
  <si>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</si>
  <si>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</si>
  <si>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</si>
  <si>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</si>
  <si>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</si>
  <si>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</si>
  <si>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</si>
  <si>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</si>
  <si>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</si>
  <si>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</si>
  <si>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</si>
  <si>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</si>
  <si>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</si>
  <si>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</si>
  <si>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</si>
  <si>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</si>
  <si>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</si>
  <si>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</si>
  <si>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</si>
  <si>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</si>
  <si>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</si>
  <si>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</si>
  <si>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</si>
  <si>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</si>
  <si>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</si>
  <si>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</si>
  <si>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</si>
  <si>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</si>
  <si>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</si>
  <si>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</si>
  <si>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</si>
  <si>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</si>
  <si>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</si>
  <si>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</si>
  <si>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</si>
  <si>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</si>
  <si>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</si>
  <si>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</si>
  <si>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</si>
  <si>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</si>
  <si>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</si>
  <si>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</si>
  <si>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</si>
  <si>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</si>
  <si>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</si>
  <si>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</si>
  <si>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</si>
  <si>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</si>
  <si>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</si>
  <si>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</si>
  <si>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</si>
  <si>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</si>
  <si>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</si>
  <si>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</si>
  <si>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</si>
  <si>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</si>
  <si>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</si>
  <si>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</si>
  <si>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</si>
  <si>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</si>
  <si>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</si>
  <si>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</si>
  <si>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</si>
  <si>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</si>
  <si>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</si>
  <si>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</si>
  <si>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</si>
  <si>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</si>
  <si>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</si>
  <si>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</si>
  <si>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</si>
  <si>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</si>
  <si>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</si>
  <si>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</si>
  <si>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</si>
  <si>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</si>
  <si>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</si>
  <si>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</si>
  <si>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</si>
  <si>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</si>
  <si>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</si>
  <si>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</si>
  <si>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</si>
  <si>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</si>
  <si>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</si>
  <si>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</si>
  <si>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</si>
  <si>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</si>
  <si>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</si>
  <si>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</si>
  <si>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</si>
  <si>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</si>
  <si>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</si>
  <si>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</si>
  <si>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</si>
  <si>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</si>
  <si>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</si>
  <si>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</si>
  <si>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</si>
  <si>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</si>
  <si>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</si>
  <si>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</si>
  <si>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</si>
  <si>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</si>
  <si>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</si>
  <si>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</si>
  <si>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</si>
  <si>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</si>
  <si>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</si>
  <si>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</si>
  <si>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</si>
  <si>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</si>
  <si>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</si>
  <si>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</si>
  <si>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</si>
  <si>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</si>
  <si>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</si>
  <si>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</si>
  <si>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</si>
  <si>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</si>
  <si>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</si>
  <si>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</si>
  <si>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</si>
  <si>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</si>
  <si>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</si>
  <si>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</si>
  <si>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</si>
  <si>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</si>
  <si>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</si>
  <si>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</si>
  <si>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</si>
  <si>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</si>
  <si>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</si>
  <si>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</si>
  <si>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</si>
  <si>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</si>
  <si>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</si>
  <si>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</si>
  <si>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</si>
  <si>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</si>
  <si>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</si>
  <si>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</si>
  <si>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</si>
  <si>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</si>
  <si>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</si>
  <si>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</si>
  <si>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</si>
  <si>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</si>
  <si>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</si>
  <si>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</si>
  <si>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</si>
  <si>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</si>
  <si>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</si>
  <si>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</si>
  <si>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</si>
  <si>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</si>
  <si>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</si>
  <si>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</si>
  <si>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</si>
  <si>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</si>
  <si>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</si>
  <si>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</si>
  <si>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</si>
  <si>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</si>
  <si>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</si>
  <si>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</si>
  <si>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</si>
  <si>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</si>
  <si>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</si>
  <si>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</si>
  <si>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</si>
  <si>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</si>
  <si>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</si>
  <si>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</si>
  <si>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</si>
  <si>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</si>
  <si>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</si>
  <si>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</si>
  <si>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</si>
  <si>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</si>
  <si>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</si>
  <si>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</si>
  <si>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</si>
  <si>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</si>
  <si>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</si>
  <si>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</si>
  <si>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</si>
  <si>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</si>
  <si>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</si>
  <si>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</si>
  <si>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</si>
  <si>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</si>
  <si>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</si>
  <si>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</si>
  <si>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</si>
  <si>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</si>
  <si>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</si>
  <si>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</si>
  <si>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</si>
  <si>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</si>
  <si>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</si>
  <si>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</si>
  <si>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</si>
  <si>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</si>
  <si>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</si>
  <si>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</si>
  <si>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</si>
  <si>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</si>
  <si>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</si>
  <si>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</si>
  <si>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</si>
  <si>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</si>
  <si>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</si>
  <si>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</si>
  <si>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</si>
  <si>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</si>
  <si>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</si>
  <si>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</si>
  <si>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</si>
  <si>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</si>
  <si>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</si>
  <si>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</si>
  <si>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</si>
  <si>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</si>
  <si>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</si>
  <si>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</si>
  <si>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</si>
  <si>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</si>
  <si>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</si>
  <si>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</si>
  <si>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</si>
  <si>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</si>
  <si>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</si>
  <si>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</si>
  <si>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</si>
  <si>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</si>
  <si>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</si>
  <si>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</si>
  <si>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</si>
  <si>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</si>
  <si>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</si>
  <si>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</si>
  <si>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</si>
  <si>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</si>
  <si>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</si>
  <si>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</si>
  <si>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</si>
  <si>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</si>
  <si>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</si>
  <si>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</si>
  <si>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</si>
  <si>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</si>
  <si>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</si>
  <si>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</si>
  <si>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</si>
  <si>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</si>
  <si>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</si>
  <si>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</si>
  <si>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</si>
  <si>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</si>
  <si>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</si>
  <si>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</si>
  <si>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</si>
  <si>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</si>
  <si>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</si>
  <si>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</si>
  <si>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</si>
  <si>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</si>
  <si>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</si>
  <si>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</si>
  <si>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</si>
  <si>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</si>
  <si>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</si>
  <si>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</si>
  <si>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</si>
  <si>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</si>
  <si>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</si>
  <si>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</si>
  <si>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</si>
  <si>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</si>
  <si>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</si>
  <si>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</si>
  <si>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</si>
  <si>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</si>
  <si>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</si>
  <si>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</si>
  <si>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</si>
  <si>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</si>
  <si>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</si>
  <si>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</si>
  <si>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</si>
  <si>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</si>
  <si>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</si>
  <si>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</si>
  <si>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</si>
  <si>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</si>
  <si>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</si>
  <si>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</si>
  <si>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</si>
  <si>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</si>
  <si>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</si>
  <si>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</si>
  <si>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</si>
  <si>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</si>
  <si>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</si>
  <si>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</si>
  <si>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</si>
  <si>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</si>
  <si>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</si>
  <si>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</si>
  <si>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</si>
  <si>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</si>
  <si>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</si>
  <si>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</si>
  <si>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</si>
  <si>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</si>
  <si>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</si>
  <si>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</si>
  <si>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</si>
  <si>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</si>
  <si>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</si>
  <si>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</si>
  <si>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</si>
  <si>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</si>
  <si>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</si>
  <si>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</si>
  <si>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</si>
  <si>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</si>
  <si>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</si>
  <si>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</si>
  <si>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</si>
  <si>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</si>
  <si>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</si>
  <si>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</si>
  <si>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</si>
  <si>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</si>
  <si>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</si>
  <si>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</si>
  <si>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</si>
  <si>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</si>
  <si>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</si>
  <si>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</si>
  <si>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</si>
  <si>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</si>
  <si>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</si>
  <si>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</si>
  <si>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</si>
  <si>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</si>
  <si>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</si>
  <si>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</si>
  <si>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</si>
  <si>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</si>
  <si>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</si>
  <si>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</si>
  <si>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</si>
  <si>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</si>
  <si>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</si>
  <si>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</si>
  <si>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</si>
  <si>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</si>
  <si>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</si>
  <si>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</si>
  <si>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</si>
  <si>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</si>
  <si>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</si>
  <si>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</si>
  <si>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</si>
  <si>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</si>
  <si>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</si>
  <si>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</si>
  <si>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</si>
  <si>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</si>
  <si>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</si>
  <si>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</si>
  <si>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</si>
  <si>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</si>
  <si>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</si>
  <si>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</si>
  <si>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</si>
  <si>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</si>
  <si>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</si>
  <si>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</si>
  <si>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</si>
  <si>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</si>
  <si>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</si>
  <si>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</si>
  <si>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</si>
  <si>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</si>
  <si>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</si>
  <si>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</si>
  <si>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</si>
  <si>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</si>
  <si>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</si>
  <si>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</si>
  <si>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</si>
  <si>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</si>
  <si>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</si>
  <si>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</si>
  <si>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</si>
  <si>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</si>
  <si>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</si>
  <si>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</si>
  <si>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</si>
  <si>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</si>
  <si>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</si>
  <si>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</si>
  <si>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</si>
  <si>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</si>
  <si>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</si>
  <si>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</si>
  <si>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</si>
  <si>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</si>
  <si>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</si>
  <si>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</si>
  <si>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</si>
  <si>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</si>
  <si>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</si>
  <si>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</si>
  <si>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</si>
  <si>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</si>
  <si>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</si>
  <si>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</si>
  <si>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</si>
  <si>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</si>
  <si>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</si>
  <si>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</si>
  <si>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</si>
  <si>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</si>
  <si>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</si>
  <si>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</si>
  <si>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</si>
  <si>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</si>
  <si>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</si>
  <si>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</si>
  <si>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</si>
  <si>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</si>
  <si>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</si>
  <si>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</si>
  <si>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</si>
  <si>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</si>
  <si>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</si>
  <si>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</si>
  <si>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</si>
  <si>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</si>
  <si>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</si>
  <si>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</si>
  <si>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</si>
  <si>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</si>
  <si>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</si>
  <si>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</si>
  <si>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</si>
  <si>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</si>
  <si>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</si>
  <si>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</si>
  <si>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</si>
  <si>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</si>
  <si>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</si>
  <si>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</si>
  <si>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</si>
  <si>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</si>
  <si>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</si>
  <si>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</si>
  <si>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</si>
  <si>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</si>
  <si>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</si>
  <si>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</si>
  <si>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</si>
  <si>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</si>
  <si>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</si>
  <si>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</si>
  <si>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</si>
  <si>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</si>
  <si>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</si>
  <si>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</si>
  <si>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</si>
  <si>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</si>
  <si>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</si>
  <si>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</si>
  <si>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</si>
  <si>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</si>
  <si>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</si>
  <si>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</si>
  <si>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</si>
  <si>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</si>
  <si>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</si>
  <si>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</si>
  <si>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</si>
  <si>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</si>
  <si>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</si>
  <si>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</si>
  <si>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</si>
  <si>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</si>
  <si>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</si>
  <si>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</si>
  <si>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</si>
  <si>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</si>
  <si>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</si>
  <si>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</si>
  <si>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</si>
  <si>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</si>
  <si>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</si>
  <si>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</si>
  <si>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</si>
  <si>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</si>
  <si>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</si>
  <si>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</si>
  <si>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</si>
  <si>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</si>
  <si>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</si>
  <si>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</si>
  <si>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</si>
  <si>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</si>
  <si>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</si>
  <si>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</si>
  <si>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</si>
  <si>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</si>
  <si>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</si>
  <si>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</si>
  <si>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</si>
  <si>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</si>
  <si>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</si>
  <si>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</si>
  <si>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</si>
  <si>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</si>
  <si>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</si>
  <si>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</si>
  <si>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</si>
  <si>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</si>
  <si>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</si>
  <si>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</si>
  <si>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</si>
  <si>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</si>
  <si>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</si>
  <si>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</si>
  <si>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</si>
  <si>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</si>
  <si>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</si>
  <si>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</si>
  <si>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</si>
  <si>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</si>
  <si>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</si>
  <si>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</si>
  <si>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</si>
  <si>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</si>
  <si>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</si>
  <si>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</si>
  <si>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</si>
  <si>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</si>
  <si>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</si>
  <si>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</si>
  <si>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</si>
  <si>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</si>
  <si>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</si>
  <si>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</si>
  <si>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</si>
  <si>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</si>
  <si>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</si>
  <si>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</si>
  <si>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</si>
  <si>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</si>
  <si>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</si>
  <si>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</si>
  <si>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</si>
  <si>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</si>
  <si>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</si>
  <si>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</si>
  <si>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</si>
  <si>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</si>
  <si>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</si>
  <si>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</si>
  <si>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</si>
  <si>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</si>
  <si>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</si>
  <si>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</si>
  <si>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</si>
  <si>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</si>
  <si>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</si>
  <si>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</si>
  <si>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</si>
  <si>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</si>
  <si>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</si>
  <si>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</si>
  <si>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</si>
  <si>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</si>
  <si>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</si>
  <si>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</si>
  <si>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</si>
  <si>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</si>
  <si>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</si>
  <si>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</si>
  <si>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</si>
  <si>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</si>
  <si>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</si>
  <si>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</si>
  <si>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</si>
  <si>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</si>
  <si>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</si>
  <si>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</si>
  <si>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</si>
  <si>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</si>
  <si>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</si>
  <si>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</si>
  <si>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</si>
  <si>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</si>
  <si>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</si>
  <si>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</si>
  <si>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</si>
  <si>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</si>
  <si>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</si>
  <si>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</si>
  <si>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</si>
  <si>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</si>
  <si>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</si>
  <si>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</si>
  <si>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</si>
  <si>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</si>
  <si>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</si>
  <si>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</si>
  <si>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</si>
  <si>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</si>
  <si>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</si>
  <si>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</si>
  <si>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</si>
  <si>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</si>
  <si>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</si>
  <si>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</si>
  <si>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</si>
  <si>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</si>
  <si>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</si>
  <si>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</si>
  <si>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</si>
  <si>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</si>
  <si>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</si>
  <si>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</si>
  <si>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</si>
  <si>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</si>
  <si>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</si>
  <si>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</si>
  <si>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</si>
  <si>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</si>
  <si>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</si>
  <si>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</si>
  <si>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</si>
  <si>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</si>
  <si>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</si>
  <si>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</si>
  <si>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</si>
  <si>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</si>
  <si>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</si>
  <si>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</si>
  <si>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</si>
  <si>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</si>
  <si>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</si>
  <si>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</si>
  <si>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</si>
  <si>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</si>
  <si>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</si>
  <si>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</si>
  <si>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</si>
  <si>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</si>
  <si>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</si>
  <si>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</si>
  <si>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</si>
  <si>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</si>
  <si>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</si>
  <si>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</si>
  <si>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</si>
  <si>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</si>
  <si>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</si>
  <si>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</si>
  <si>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</si>
  <si>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</si>
  <si>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</si>
  <si>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</si>
  <si>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</si>
  <si>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</si>
  <si>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</si>
  <si>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</si>
  <si>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</si>
  <si>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</si>
  <si>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</si>
  <si>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</si>
  <si>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</si>
  <si>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</si>
  <si>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</si>
  <si>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</si>
  <si>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</si>
  <si>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</si>
  <si>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</si>
  <si>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</si>
  <si>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</si>
  <si>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</si>
  <si>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</si>
  <si>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</si>
  <si>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</si>
  <si>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</si>
  <si>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</si>
  <si>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</si>
  <si>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</si>
  <si>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</si>
  <si>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</si>
  <si>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</si>
  <si>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</si>
  <si>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</si>
  <si>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</si>
  <si>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</si>
  <si>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</si>
  <si>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</si>
  <si>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</si>
  <si>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</si>
  <si>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</si>
  <si>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</si>
  <si>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</si>
  <si>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</si>
  <si>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</si>
  <si>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</si>
  <si>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</si>
  <si>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</si>
  <si>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</si>
  <si>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</si>
  <si>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</si>
  <si>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</si>
  <si>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</si>
  <si>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</si>
  <si>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</si>
  <si>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</si>
  <si>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</si>
  <si>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</si>
  <si>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</si>
  <si>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</si>
  <si>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</si>
  <si>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</si>
  <si>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</si>
  <si>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</si>
  <si>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</si>
  <si>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</si>
  <si>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</si>
  <si>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</si>
  <si>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</si>
  <si>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</si>
  <si>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</si>
  <si>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</si>
  <si>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</si>
  <si>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</si>
  <si>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</si>
  <si>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</si>
  <si>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</si>
  <si>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</si>
  <si>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</si>
  <si>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</si>
  <si>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</si>
  <si>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</si>
  <si>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</si>
  <si>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</si>
  <si>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</si>
  <si>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</si>
  <si>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</si>
  <si>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</si>
  <si>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</si>
  <si>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</si>
  <si>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</si>
  <si>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</si>
  <si>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</si>
  <si>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</si>
  <si>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</si>
  <si>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</si>
  <si>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</si>
  <si>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</si>
  <si>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</si>
  <si>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</si>
  <si>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</si>
  <si>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</si>
  <si>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</si>
  <si>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</si>
  <si>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</si>
  <si>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</si>
  <si>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</si>
  <si>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</si>
  <si>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</si>
  <si>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</si>
  <si>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</si>
  <si>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</si>
  <si>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</si>
  <si>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</si>
  <si>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</si>
  <si>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</si>
  <si>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</si>
  <si>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</si>
  <si>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</si>
  <si>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</si>
  <si>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</si>
  <si>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</si>
  <si>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</si>
  <si>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</si>
  <si>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</si>
  <si>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</si>
  <si>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</si>
  <si>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</si>
  <si>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</si>
  <si>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</si>
  <si>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</si>
  <si>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</si>
  <si>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</si>
  <si>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</si>
  <si>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</si>
  <si>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</si>
  <si>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</si>
  <si>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</si>
  <si>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</si>
  <si>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</si>
  <si>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</si>
  <si>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</si>
  <si>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</si>
  <si>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</si>
  <si>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</si>
  <si>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</si>
  <si>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</si>
  <si>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</si>
  <si>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</si>
  <si>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</si>
  <si>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</si>
  <si>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</si>
  <si>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</si>
  <si>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</si>
  <si>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</si>
  <si>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</si>
  <si>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</si>
  <si>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</si>
  <si>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</si>
  <si>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</si>
  <si>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</si>
  <si>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</si>
  <si>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</si>
  <si>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</si>
  <si>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</si>
  <si>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</si>
  <si>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</si>
  <si>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</si>
  <si>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</si>
  <si>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</si>
  <si>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</si>
  <si>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</si>
  <si>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</si>
  <si>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</si>
  <si>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</si>
  <si>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</si>
  <si>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</si>
  <si>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</si>
  <si>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</si>
  <si>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</si>
  <si>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</si>
  <si>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</si>
  <si>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</si>
  <si>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</si>
  <si>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</si>
  <si>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</si>
  <si>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</si>
  <si>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</si>
  <si>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</si>
  <si>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</si>
  <si>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</si>
  <si>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</si>
  <si>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</si>
  <si>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</si>
  <si>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</si>
  <si>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</si>
  <si>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</si>
  <si>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</si>
  <si>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</si>
  <si>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</si>
  <si>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</si>
  <si>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</si>
  <si>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</si>
  <si>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</si>
  <si>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</si>
  <si>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</si>
  <si>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</si>
  <si>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</si>
  <si>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</si>
  <si>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</si>
  <si>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</si>
  <si>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</si>
  <si>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</si>
  <si>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</si>
  <si>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</si>
  <si>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</si>
  <si>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</si>
  <si>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</si>
  <si>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</si>
  <si>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</si>
  <si>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</si>
  <si>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</si>
  <si>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</si>
  <si>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</si>
  <si>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</si>
  <si>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t>Aa2</t>
  </si>
  <si>
    <t>AA</t>
  </si>
  <si>
    <t>Ratings Outlook</t>
  </si>
  <si>
    <t>Negative</t>
  </si>
  <si>
    <r>
      <t xml:space="preserve">Positive </t>
    </r>
    <r>
      <rPr>
        <vertAlign val="superscript"/>
        <sz val="16"/>
        <rFont val="Arial"/>
        <family val="2"/>
      </rPr>
      <t>(1)</t>
    </r>
  </si>
  <si>
    <t>Short-Term</t>
  </si>
  <si>
    <t>P-1</t>
  </si>
  <si>
    <t>R-1 (high)</t>
  </si>
  <si>
    <t>Bank of Montreal's Ratings:</t>
  </si>
  <si>
    <t>A1</t>
  </si>
  <si>
    <t>Stable</t>
  </si>
  <si>
    <r>
      <t>Ratings Triggers</t>
    </r>
    <r>
      <rPr>
        <b/>
        <vertAlign val="superscript"/>
        <sz val="15"/>
        <rFont val="Arial"/>
        <family val="2"/>
      </rPr>
      <t>(2)</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</si>
  <si>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</si>
  <si>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</si>
  <si>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</si>
  <si>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</si>
  <si>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</si>
  <si>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</si>
  <si>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</si>
  <si>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</si>
  <si>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</si>
  <si>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</si>
  <si>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</si>
  <si>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</si>
  <si>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</si>
  <si>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</si>
  <si>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</si>
  <si>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</si>
  <si>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</si>
  <si>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</si>
  <si>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 xml:space="preserve"> On June 27, 2018 DBRS changed the ratings outlook of The Toronto-Dominion Bank to Positive.</t>
    </r>
  </si>
  <si>
    <r>
      <rPr>
        <vertAlign val="superscript"/>
        <sz val="14"/>
        <rFont val="Arial"/>
        <family val="2"/>
      </rPr>
      <t>(2)</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</si>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</sst>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vertAlign val="superscript"/>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5">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9" fillId="0" borderId="0" xfId="5" applyFont="1" applyFill="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166"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66" fillId="0" borderId="15" xfId="5" applyFont="1" applyFill="1" applyBorder="1" applyAlignment="1">
      <alignment horizontal="center" vertical="center"/>
    </xf>
    <xf numFmtId="0" fontId="43" fillId="0" borderId="0" xfId="5" applyFont="1" applyFill="1" applyAlignment="1">
      <alignment horizontal="left" vertical="top" wrapText="1"/>
    </xf>
    <xf numFmtId="0" fontId="66"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15" xfId="5" applyFont="1" applyFill="1" applyBorder="1" applyAlignment="1">
      <alignment vertical="top" wrapText="1"/>
    </xf>
    <xf numFmtId="0" fontId="43" fillId="0" borderId="0" xfId="5" applyFont="1" applyFill="1" applyAlignment="1">
      <alignment horizontal="left" vertical="top"/>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0" xfId="5" applyFont="1" applyFill="1" applyAlignment="1">
      <alignment vertical="top" wrapText="1"/>
    </xf>
    <xf numFmtId="0" fontId="44" fillId="0" borderId="15" xfId="5" applyFont="1" applyFill="1" applyBorder="1" applyAlignment="1">
      <alignment horizontal="left" vertical="center" wrapText="1"/>
    </xf>
    <xf numFmtId="0" fontId="44" fillId="0" borderId="0" xfId="5" applyFont="1" applyFill="1" applyAlignment="1">
      <alignment horizontal="left"/>
    </xf>
    <xf numFmtId="0" fontId="43" fillId="0" borderId="0" xfId="5" applyFont="1" applyFill="1" applyAlignment="1">
      <alignment horizontal="left" vertical="center" wrapText="1"/>
    </xf>
    <xf numFmtId="0" fontId="82" fillId="0" borderId="0" xfId="0" applyFont="1" applyAlignment="1">
      <alignment horizontal="left" vertical="top" wrapText="1"/>
    </xf>
    <xf numFmtId="0" fontId="55" fillId="0" borderId="15" xfId="5" applyFont="1" applyBorder="1" applyAlignment="1">
      <alignment horizontal="center" wrapText="1"/>
    </xf>
    <xf numFmtId="0" fontId="84" fillId="0" borderId="0" xfId="0" applyFont="1" applyFill="1" applyBorder="1" applyAlignment="1">
      <alignment horizontal="left"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Normal="100" workbookViewId="0">
      <selection activeCell="M41" sqref="M41"/>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8" t="s">
        <v>1</v>
      </c>
      <c r="F6" s="428"/>
      <c r="G6" s="428"/>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9" t="s">
        <v>9</v>
      </c>
      <c r="E24" s="430" t="s">
        <v>10</v>
      </c>
      <c r="F24" s="430"/>
      <c r="G24" s="430"/>
      <c r="H24" s="430"/>
      <c r="I24" s="6"/>
      <c r="J24" s="7"/>
    </row>
    <row r="25" spans="2:14" x14ac:dyDescent="0.25">
      <c r="B25" s="5"/>
      <c r="C25" s="6"/>
      <c r="D25" s="6"/>
      <c r="E25" s="15"/>
      <c r="F25" s="15"/>
      <c r="G25" s="15"/>
      <c r="H25" s="6"/>
      <c r="I25" s="6"/>
      <c r="J25" s="7"/>
    </row>
    <row r="26" spans="2:14" x14ac:dyDescent="0.25">
      <c r="B26" s="5"/>
      <c r="C26" s="6"/>
      <c r="D26" s="429" t="s">
        <v>11</v>
      </c>
      <c r="E26" s="430"/>
      <c r="F26" s="430"/>
      <c r="G26" s="430"/>
      <c r="H26" s="430"/>
      <c r="I26" s="6"/>
      <c r="J26" s="7"/>
    </row>
    <row r="27" spans="2:14" x14ac:dyDescent="0.25">
      <c r="B27" s="5"/>
      <c r="C27" s="6"/>
      <c r="D27" s="16"/>
      <c r="E27" s="16"/>
      <c r="F27" s="16"/>
      <c r="G27" s="16"/>
      <c r="H27" s="16"/>
      <c r="I27" s="6"/>
      <c r="J27" s="7"/>
    </row>
    <row r="28" spans="2:14" x14ac:dyDescent="0.25">
      <c r="B28" s="5"/>
      <c r="C28" s="6"/>
      <c r="D28" s="429" t="s">
        <v>12</v>
      </c>
      <c r="E28" s="430" t="s">
        <v>10</v>
      </c>
      <c r="F28" s="430"/>
      <c r="G28" s="430"/>
      <c r="H28" s="430"/>
      <c r="I28" s="6"/>
      <c r="J28" s="7"/>
    </row>
    <row r="29" spans="2:14" x14ac:dyDescent="0.25">
      <c r="B29" s="5"/>
      <c r="C29" s="6"/>
      <c r="D29" s="15"/>
      <c r="E29" s="15"/>
      <c r="F29" s="15"/>
      <c r="G29" s="15"/>
      <c r="H29" s="15"/>
      <c r="I29" s="6"/>
      <c r="J29" s="7"/>
    </row>
    <row r="30" spans="2:14" x14ac:dyDescent="0.25">
      <c r="B30" s="5"/>
      <c r="C30" s="6"/>
      <c r="D30" s="429" t="s">
        <v>13</v>
      </c>
      <c r="E30" s="430" t="s">
        <v>10</v>
      </c>
      <c r="F30" s="430"/>
      <c r="G30" s="430"/>
      <c r="H30" s="430"/>
      <c r="I30" s="6"/>
      <c r="J30" s="7"/>
    </row>
    <row r="31" spans="2:14" x14ac:dyDescent="0.25">
      <c r="B31" s="5"/>
      <c r="C31" s="6"/>
      <c r="D31" s="6"/>
      <c r="E31" s="6"/>
      <c r="F31" s="6"/>
      <c r="G31" s="6"/>
      <c r="H31" s="6"/>
      <c r="I31" s="6"/>
      <c r="J31" s="7"/>
    </row>
    <row r="32" spans="2:14" x14ac:dyDescent="0.25">
      <c r="B32" s="5"/>
      <c r="C32" s="6"/>
      <c r="D32" s="426" t="s">
        <v>14</v>
      </c>
      <c r="E32" s="427"/>
      <c r="F32" s="427"/>
      <c r="G32" s="427"/>
      <c r="H32" s="427"/>
      <c r="I32" s="6"/>
      <c r="J32" s="7"/>
    </row>
    <row r="33" spans="2:10" x14ac:dyDescent="0.25">
      <c r="B33" s="5"/>
      <c r="C33" s="6"/>
      <c r="D33" s="6"/>
      <c r="E33" s="6"/>
      <c r="F33" s="14"/>
      <c r="G33" s="6"/>
      <c r="H33" s="6"/>
      <c r="I33" s="6"/>
      <c r="J33" s="7"/>
    </row>
    <row r="34" spans="2:10" x14ac:dyDescent="0.25">
      <c r="B34" s="5"/>
      <c r="C34" s="6"/>
      <c r="D34" s="426" t="s">
        <v>15</v>
      </c>
      <c r="E34" s="427"/>
      <c r="F34" s="427"/>
      <c r="G34" s="427"/>
      <c r="H34" s="427"/>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23" sqref="D2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29/06/18</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36656.985635589706</v>
      </c>
      <c r="F38" s="43"/>
      <c r="H38" s="22"/>
      <c r="L38" s="22"/>
      <c r="M38" s="22"/>
    </row>
    <row r="39" spans="1:13" x14ac:dyDescent="0.25">
      <c r="A39" s="25" t="s">
        <v>65</v>
      </c>
      <c r="B39" s="43" t="s">
        <v>66</v>
      </c>
      <c r="C39" s="50">
        <v>33514.436594999999</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9.3767025791462677E-2</v>
      </c>
      <c r="E45" s="54"/>
      <c r="F45" s="53">
        <v>0.03</v>
      </c>
      <c r="G45" s="25" t="s">
        <v>69</v>
      </c>
      <c r="H45" s="22"/>
      <c r="L45" s="22"/>
      <c r="M45" s="22"/>
    </row>
    <row r="46" spans="1:13" outlineLevel="1" x14ac:dyDescent="0.25">
      <c r="A46" s="25" t="s">
        <v>82</v>
      </c>
      <c r="B46" s="41" t="s">
        <v>83</v>
      </c>
      <c r="C46" s="54"/>
      <c r="D46" s="53">
        <v>5.263157879624214E-2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36656.985635589706</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36656.985635589706</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2.2681219836660316</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6469.8174358799934</v>
      </c>
      <c r="D70" s="44" t="s">
        <v>117</v>
      </c>
      <c r="E70" s="66"/>
      <c r="F70" s="56">
        <f t="shared" ref="F70:F76" si="1">IF($C$77=0,"",IF(C70="[for completion]","",C70/$C$77))</f>
        <v>0.17649616638413593</v>
      </c>
      <c r="G70" s="56" t="str">
        <f>IF($D$77=0,"",IF(D70="[Mark as ND1 if not relevant]","",D70/$D$77))</f>
        <v/>
      </c>
      <c r="H70" s="22"/>
      <c r="L70" s="22"/>
      <c r="M70" s="22"/>
    </row>
    <row r="71" spans="1:13" x14ac:dyDescent="0.25">
      <c r="A71" s="25" t="s">
        <v>122</v>
      </c>
      <c r="B71" s="66" t="s">
        <v>123</v>
      </c>
      <c r="C71" s="67">
        <v>8678.0771467600753</v>
      </c>
      <c r="D71" s="44" t="s">
        <v>117</v>
      </c>
      <c r="E71" s="66"/>
      <c r="F71" s="56">
        <f t="shared" si="1"/>
        <v>0.23673733658925208</v>
      </c>
      <c r="G71" s="56" t="str">
        <f t="shared" ref="G71:G76" si="2">IF($D$77=0,"",IF(D71="[Mark as ND1 if not relevant]","",D71/$D$77))</f>
        <v/>
      </c>
      <c r="H71" s="22"/>
      <c r="L71" s="22"/>
      <c r="M71" s="22"/>
    </row>
    <row r="72" spans="1:13" x14ac:dyDescent="0.25">
      <c r="A72" s="25" t="s">
        <v>124</v>
      </c>
      <c r="B72" s="66" t="s">
        <v>125</v>
      </c>
      <c r="C72" s="67">
        <v>10077.893299130028</v>
      </c>
      <c r="D72" s="44" t="s">
        <v>117</v>
      </c>
      <c r="E72" s="66"/>
      <c r="F72" s="56">
        <f t="shared" si="1"/>
        <v>0.27492422315667558</v>
      </c>
      <c r="G72" s="56" t="str">
        <f t="shared" si="2"/>
        <v/>
      </c>
      <c r="H72" s="22"/>
      <c r="L72" s="22"/>
      <c r="M72" s="22"/>
    </row>
    <row r="73" spans="1:13" x14ac:dyDescent="0.25">
      <c r="A73" s="25" t="s">
        <v>126</v>
      </c>
      <c r="B73" s="66" t="s">
        <v>127</v>
      </c>
      <c r="C73" s="67">
        <v>7575.2984534600128</v>
      </c>
      <c r="D73" s="44" t="s">
        <v>117</v>
      </c>
      <c r="E73" s="66"/>
      <c r="F73" s="56">
        <f t="shared" si="1"/>
        <v>0.20665361109521202</v>
      </c>
      <c r="G73" s="56" t="str">
        <f t="shared" si="2"/>
        <v/>
      </c>
      <c r="H73" s="22"/>
      <c r="L73" s="22"/>
      <c r="M73" s="22"/>
    </row>
    <row r="74" spans="1:13" x14ac:dyDescent="0.25">
      <c r="A74" s="25" t="s">
        <v>128</v>
      </c>
      <c r="B74" s="66" t="s">
        <v>129</v>
      </c>
      <c r="C74" s="67">
        <v>2586.6092896300001</v>
      </c>
      <c r="D74" s="44" t="s">
        <v>117</v>
      </c>
      <c r="E74" s="66"/>
      <c r="F74" s="56">
        <f t="shared" si="1"/>
        <v>7.0562520206753493E-2</v>
      </c>
      <c r="G74" s="56" t="str">
        <f t="shared" si="2"/>
        <v/>
      </c>
      <c r="H74" s="22"/>
      <c r="L74" s="22"/>
      <c r="M74" s="22"/>
    </row>
    <row r="75" spans="1:13" x14ac:dyDescent="0.25">
      <c r="A75" s="25" t="s">
        <v>130</v>
      </c>
      <c r="B75" s="66" t="s">
        <v>131</v>
      </c>
      <c r="C75" s="67">
        <v>1269.290010730002</v>
      </c>
      <c r="D75" s="44" t="s">
        <v>117</v>
      </c>
      <c r="E75" s="66"/>
      <c r="F75" s="56">
        <f t="shared" si="1"/>
        <v>3.4626142567970829E-2</v>
      </c>
      <c r="G75" s="56" t="str">
        <f t="shared" si="2"/>
        <v/>
      </c>
      <c r="H75" s="22"/>
      <c r="L75" s="22"/>
      <c r="M75" s="22"/>
    </row>
    <row r="76" spans="1:13" x14ac:dyDescent="0.25">
      <c r="A76" s="25" t="s">
        <v>132</v>
      </c>
      <c r="B76" s="66" t="s">
        <v>133</v>
      </c>
      <c r="C76" s="67">
        <v>0</v>
      </c>
      <c r="D76" s="44" t="s">
        <v>117</v>
      </c>
      <c r="E76" s="66"/>
      <c r="F76" s="56">
        <f t="shared" si="1"/>
        <v>0</v>
      </c>
      <c r="G76" s="56" t="str">
        <f t="shared" si="2"/>
        <v/>
      </c>
      <c r="H76" s="22"/>
      <c r="L76" s="22"/>
      <c r="M76" s="22"/>
    </row>
    <row r="77" spans="1:13" x14ac:dyDescent="0.25">
      <c r="A77" s="25" t="s">
        <v>134</v>
      </c>
      <c r="B77" s="68" t="s">
        <v>103</v>
      </c>
      <c r="C77" s="55">
        <f>SUM(C70:C76)</f>
        <v>36656.985635590114</v>
      </c>
      <c r="D77" s="55">
        <f>SUM(D70:D76)</f>
        <v>0</v>
      </c>
      <c r="E77" s="43"/>
      <c r="F77" s="59">
        <f>SUM(F70:F76)</f>
        <v>0.99999999999999978</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3.1392196775202148</v>
      </c>
      <c r="D89" s="70">
        <v>4.1398442233427453</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808.66399999999987</v>
      </c>
      <c r="D93" s="71">
        <v>0</v>
      </c>
      <c r="E93" s="66"/>
      <c r="F93" s="56">
        <f>IF($C$100=0,"",IF(C93="[for completion]","",IF(C93="","",C93/$C$100)))</f>
        <v>2.4128825728809776E-2</v>
      </c>
      <c r="G93" s="56">
        <f>IF($D$100=0,"",IF(D93="[Mark as ND1 if not relevant]","",IF(D93="","",D93/$D$100)))</f>
        <v>0</v>
      </c>
      <c r="H93" s="22"/>
      <c r="L93" s="22"/>
      <c r="M93" s="22"/>
    </row>
    <row r="94" spans="1:13" x14ac:dyDescent="0.25">
      <c r="A94" s="25" t="s">
        <v>155</v>
      </c>
      <c r="B94" s="66" t="s">
        <v>123</v>
      </c>
      <c r="C94" s="71">
        <v>9378.98</v>
      </c>
      <c r="D94" s="71">
        <v>808.66399999999987</v>
      </c>
      <c r="E94" s="66"/>
      <c r="F94" s="56">
        <f t="shared" ref="F94:F99" si="4">IF($C$100=0,"",IF(C94="[for completion]","",IF(C94="","",C94/$C$100)))</f>
        <v>0.27984895325375231</v>
      </c>
      <c r="G94" s="56">
        <f t="shared" ref="G94:G99" si="5">IF($D$100=0,"",IF(D94="[Mark as ND1 if not relevant]","",IF(D94="","",D94/$D$100)))</f>
        <v>2.4128825728809776E-2</v>
      </c>
      <c r="H94" s="22"/>
      <c r="L94" s="22"/>
      <c r="M94" s="22"/>
    </row>
    <row r="95" spans="1:13" x14ac:dyDescent="0.25">
      <c r="A95" s="25" t="s">
        <v>156</v>
      </c>
      <c r="B95" s="66" t="s">
        <v>125</v>
      </c>
      <c r="C95" s="71">
        <v>9185.625</v>
      </c>
      <c r="D95" s="71">
        <v>9378.98</v>
      </c>
      <c r="E95" s="66"/>
      <c r="F95" s="56">
        <f t="shared" si="4"/>
        <v>0.27407964845127064</v>
      </c>
      <c r="G95" s="56">
        <f t="shared" si="5"/>
        <v>0.27984895325375231</v>
      </c>
      <c r="H95" s="22"/>
      <c r="L95" s="22"/>
      <c r="M95" s="22"/>
    </row>
    <row r="96" spans="1:13" x14ac:dyDescent="0.25">
      <c r="A96" s="25" t="s">
        <v>157</v>
      </c>
      <c r="B96" s="66" t="s">
        <v>127</v>
      </c>
      <c r="C96" s="71">
        <v>5793.0550949999997</v>
      </c>
      <c r="D96" s="71">
        <v>9185.625</v>
      </c>
      <c r="E96" s="66"/>
      <c r="F96" s="56">
        <f t="shared" si="4"/>
        <v>0.17285252815093607</v>
      </c>
      <c r="G96" s="56">
        <f t="shared" si="5"/>
        <v>0.27407964845127064</v>
      </c>
      <c r="H96" s="22"/>
      <c r="L96" s="22"/>
      <c r="M96" s="22"/>
    </row>
    <row r="97" spans="1:14" x14ac:dyDescent="0.25">
      <c r="A97" s="25" t="s">
        <v>158</v>
      </c>
      <c r="B97" s="66" t="s">
        <v>129</v>
      </c>
      <c r="C97" s="71">
        <v>5050.6125000000002</v>
      </c>
      <c r="D97" s="71">
        <v>5793.0550949999997</v>
      </c>
      <c r="E97" s="66"/>
      <c r="F97" s="56">
        <f t="shared" si="4"/>
        <v>0.15069960927684214</v>
      </c>
      <c r="G97" s="56">
        <f t="shared" si="5"/>
        <v>0.17285252815093607</v>
      </c>
      <c r="H97" s="22"/>
      <c r="L97" s="22"/>
      <c r="M97" s="22"/>
    </row>
    <row r="98" spans="1:14" x14ac:dyDescent="0.25">
      <c r="A98" s="25" t="s">
        <v>159</v>
      </c>
      <c r="B98" s="66" t="s">
        <v>131</v>
      </c>
      <c r="C98" s="71">
        <v>3297.5</v>
      </c>
      <c r="D98" s="71">
        <v>8348.1124999999993</v>
      </c>
      <c r="E98" s="66"/>
      <c r="F98" s="56">
        <f t="shared" si="4"/>
        <v>9.8390435138389062E-2</v>
      </c>
      <c r="G98" s="56">
        <f t="shared" si="5"/>
        <v>0.24909004441523119</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33514.436594999999</v>
      </c>
      <c r="D100" s="55">
        <f>SUM(D93:D99)</f>
        <v>33514.436594999999</v>
      </c>
      <c r="E100" s="43"/>
      <c r="F100" s="59">
        <f>SUM(F93:F99)</f>
        <v>1</v>
      </c>
      <c r="G100" s="59">
        <f>SUM(G93:G99)</f>
        <v>1</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36656.985635589706</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36656.985635589706</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0.46490054012498311</v>
      </c>
      <c r="G138" s="56" t="str">
        <f>IF($D$153=0,"",IF(D138="[for completion]","",IF(D138="","",D138/$D$153)))</f>
        <v/>
      </c>
      <c r="H138" s="22"/>
      <c r="I138" s="25"/>
      <c r="J138" s="25"/>
      <c r="K138" s="25"/>
      <c r="L138" s="22"/>
      <c r="M138" s="22"/>
      <c r="N138" s="22"/>
    </row>
    <row r="139" spans="1:14" s="72" customFormat="1" x14ac:dyDescent="0.25">
      <c r="A139" s="25" t="s">
        <v>218</v>
      </c>
      <c r="B139" s="43" t="s">
        <v>180</v>
      </c>
      <c r="C139" s="71">
        <v>9381.3250000000007</v>
      </c>
      <c r="D139" s="44" t="s">
        <v>117</v>
      </c>
      <c r="E139" s="56"/>
      <c r="F139" s="56">
        <f t="shared" ref="F139:F152" si="9">IF($C$153=0,"",IF(C139="[for completion]","",IF(C139="","",C139/$C$153)))</f>
        <v>0.27991892310072714</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3804.2319200000002</v>
      </c>
      <c r="D140" s="44" t="s">
        <v>117</v>
      </c>
      <c r="E140" s="56"/>
      <c r="F140" s="56">
        <f t="shared" si="9"/>
        <v>0.11351024533014382</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2.9778212060079537E-2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0.1118920793840664</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33514.436594999999</v>
      </c>
      <c r="D153" s="25">
        <f>SUM(D138:D152)</f>
        <v>0</v>
      </c>
      <c r="E153" s="43"/>
      <c r="F153" s="54">
        <f>SUM(F138:F152)</f>
        <v>1</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28372.872595000001</v>
      </c>
      <c r="D164" s="25" t="s">
        <v>117</v>
      </c>
      <c r="E164" s="73"/>
      <c r="F164" s="56">
        <f>IF($C$167=0,"",IF(C164="[for completion]","",IF(C164="","",C164/$C$167)))</f>
        <v>0.84658659006766457</v>
      </c>
      <c r="G164" s="56" t="str">
        <f>IF($D$167=0,"",IF(D164="[for completion]","",IF(D164="","",D164/$D$167)))</f>
        <v/>
      </c>
      <c r="H164" s="22"/>
      <c r="L164" s="22"/>
      <c r="M164" s="22"/>
    </row>
    <row r="165" spans="1:13" x14ac:dyDescent="0.25">
      <c r="A165" s="25" t="s">
        <v>245</v>
      </c>
      <c r="B165" s="22" t="s">
        <v>246</v>
      </c>
      <c r="C165" s="71">
        <v>5141.5640000000003</v>
      </c>
      <c r="D165" s="44" t="s">
        <v>117</v>
      </c>
      <c r="E165" s="73"/>
      <c r="F165" s="56">
        <f t="shared" ref="F165:F166" si="13">IF($C$167=0,"",IF(C165="[for completion]","",IF(C165="","",C165/$C$167)))</f>
        <v>0.15341340993233546</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33514.436594999999</v>
      </c>
      <c r="D167" s="22">
        <f>SUM(D164:D166)</f>
        <v>0</v>
      </c>
      <c r="E167" s="73"/>
      <c r="F167" s="73">
        <f>SUM(F164:F166)</f>
        <v>1</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73866.901999340684</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C31" sqref="C31"/>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7109375" style="44" customWidth="1"/>
    <col min="6" max="6" width="41.5703125" style="44" customWidth="1"/>
    <col min="7" max="7" width="41.5703125" style="84" customWidth="1"/>
    <col min="8" max="16384" width="8.855468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36656.985635589706</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36656.985635589706</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136718</v>
      </c>
      <c r="D28" s="44" t="s">
        <v>69</v>
      </c>
      <c r="F28" s="71">
        <f>C28</f>
        <v>136718</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6.3206059822619866E-4</v>
      </c>
      <c r="D36" s="44" t="s">
        <v>69</v>
      </c>
      <c r="F36" s="108">
        <f>C36</f>
        <v>6.3206059822619866E-4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0.17580898687542257</v>
      </c>
      <c r="D99" s="108" t="s">
        <v>69</v>
      </c>
      <c r="E99" s="108"/>
      <c r="F99" s="108">
        <f>C99</f>
        <v>0.17580898687542257</v>
      </c>
      <c r="G99" s="44"/>
    </row>
    <row r="100" spans="1:7" x14ac:dyDescent="0.25">
      <c r="A100" s="44" t="s">
        <v>634</v>
      </c>
      <c r="B100" s="111" t="s">
        <v>635</v>
      </c>
      <c r="C100" s="108">
        <v>0.53936145794334345</v>
      </c>
      <c r="D100" s="108" t="s">
        <v>69</v>
      </c>
      <c r="E100" s="108"/>
      <c r="F100" s="108">
        <f t="shared" ref="F100:F103" si="0">C100</f>
        <v>0.53936145794334345</v>
      </c>
      <c r="G100" s="44"/>
    </row>
    <row r="101" spans="1:7" x14ac:dyDescent="0.25">
      <c r="A101" s="44" t="s">
        <v>636</v>
      </c>
      <c r="B101" s="111" t="s">
        <v>637</v>
      </c>
      <c r="C101" s="108">
        <v>0.17186332133167478</v>
      </c>
      <c r="D101" s="108" t="s">
        <v>69</v>
      </c>
      <c r="E101" s="108"/>
      <c r="F101" s="108">
        <f t="shared" si="0"/>
        <v>0.17186332133167478</v>
      </c>
      <c r="G101" s="44"/>
    </row>
    <row r="102" spans="1:7" x14ac:dyDescent="0.25">
      <c r="A102" s="44" t="s">
        <v>638</v>
      </c>
      <c r="B102" s="111" t="s">
        <v>639</v>
      </c>
      <c r="C102" s="108">
        <v>8.7476433796201472E-2</v>
      </c>
      <c r="D102" s="108" t="s">
        <v>69</v>
      </c>
      <c r="E102" s="108"/>
      <c r="F102" s="108">
        <f t="shared" si="0"/>
        <v>8.7476433796201472E-2</v>
      </c>
      <c r="G102" s="44"/>
    </row>
    <row r="103" spans="1:7" x14ac:dyDescent="0.25">
      <c r="A103" s="44" t="s">
        <v>640</v>
      </c>
      <c r="B103" s="111" t="s">
        <v>641</v>
      </c>
      <c r="C103" s="108">
        <v>2.5489800053357811E-2</v>
      </c>
      <c r="D103" s="108" t="s">
        <v>69</v>
      </c>
      <c r="E103" s="108"/>
      <c r="F103" s="108">
        <f t="shared" si="0"/>
        <v>2.5489800053357811E-2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0.7881949823713309</v>
      </c>
      <c r="D150" s="108" t="s">
        <v>69</v>
      </c>
      <c r="E150" s="112"/>
      <c r="F150" s="108">
        <f>C150</f>
        <v>0.7881949823713309</v>
      </c>
    </row>
    <row r="151" spans="1:7" x14ac:dyDescent="0.25">
      <c r="A151" s="44" t="s">
        <v>690</v>
      </c>
      <c r="B151" s="44" t="s">
        <v>691</v>
      </c>
      <c r="C151" s="108">
        <v>0.21180501762866924</v>
      </c>
      <c r="D151" s="108" t="s">
        <v>69</v>
      </c>
      <c r="E151" s="112"/>
      <c r="F151" s="108">
        <f t="shared" ref="F151:F152" si="1">C151</f>
        <v>0.21180501762866924</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0</v>
      </c>
      <c r="D170" s="108" t="s">
        <v>69</v>
      </c>
      <c r="E170" s="112"/>
      <c r="F170" s="108">
        <f>C170</f>
        <v>0</v>
      </c>
    </row>
    <row r="171" spans="1:7" x14ac:dyDescent="0.25">
      <c r="A171" s="44" t="s">
        <v>714</v>
      </c>
      <c r="B171" s="113" t="s">
        <v>715</v>
      </c>
      <c r="C171" s="108">
        <v>0.23543987568636263</v>
      </c>
      <c r="D171" s="108" t="s">
        <v>69</v>
      </c>
      <c r="E171" s="112"/>
      <c r="F171" s="108">
        <f t="shared" ref="F171:F174" si="3">C171</f>
        <v>0.23543987568636263</v>
      </c>
    </row>
    <row r="172" spans="1:7" x14ac:dyDescent="0.25">
      <c r="A172" s="44" t="s">
        <v>716</v>
      </c>
      <c r="B172" s="113" t="s">
        <v>717</v>
      </c>
      <c r="C172" s="108">
        <v>0.31546904758919053</v>
      </c>
      <c r="D172" s="108" t="s">
        <v>69</v>
      </c>
      <c r="E172" s="108"/>
      <c r="F172" s="108">
        <f t="shared" si="3"/>
        <v>0.31546904758919053</v>
      </c>
    </row>
    <row r="173" spans="1:7" x14ac:dyDescent="0.25">
      <c r="A173" s="44" t="s">
        <v>718</v>
      </c>
      <c r="B173" s="113" t="s">
        <v>719</v>
      </c>
      <c r="C173" s="108">
        <v>0.36661271086328628</v>
      </c>
      <c r="D173" s="108" t="s">
        <v>69</v>
      </c>
      <c r="E173" s="108"/>
      <c r="F173" s="108">
        <f t="shared" si="3"/>
        <v>0.36661271086328628</v>
      </c>
    </row>
    <row r="174" spans="1:7" x14ac:dyDescent="0.25">
      <c r="A174" s="44" t="s">
        <v>720</v>
      </c>
      <c r="B174" s="113" t="s">
        <v>721</v>
      </c>
      <c r="C174" s="108">
        <v>8.2478365861175254E-2</v>
      </c>
      <c r="D174" s="108" t="s">
        <v>69</v>
      </c>
      <c r="E174" s="108"/>
      <c r="F174" s="108">
        <f t="shared" si="3"/>
        <v>8.2478365861175254E-2</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1.0322670207029126E-3</v>
      </c>
      <c r="D180" s="108" t="s">
        <v>69</v>
      </c>
      <c r="E180" s="112"/>
      <c r="F180" s="108">
        <f>C180</f>
        <v>1.0322670207029126E-3</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268.12113719912304</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932.20082293000121</v>
      </c>
      <c r="D190" s="71">
        <f>'D. Nat''l Transparency Template'!H278</f>
        <v>14029</v>
      </c>
      <c r="E190" s="118"/>
      <c r="F190" s="57">
        <f>IF($C$214=0,"",IF(C190="[for completion]","",IF(C190="","",C190/$C$214)))</f>
        <v>2.5430373140799972E-2</v>
      </c>
      <c r="G190" s="57">
        <f>IF($D$214=0,"",IF(D190="[for completion]","",IF(D190="","",D190/$D$214)))</f>
        <v>0.10261267718954344</v>
      </c>
    </row>
    <row r="191" spans="1:7" x14ac:dyDescent="0.25">
      <c r="A191" s="44" t="s">
        <v>742</v>
      </c>
      <c r="B191" s="111" t="s">
        <v>743</v>
      </c>
      <c r="C191" s="71">
        <v>6052.9188381300301</v>
      </c>
      <c r="D191" s="71">
        <f>'D. Nat''l Transparency Template'!H279</f>
        <v>39424</v>
      </c>
      <c r="E191" s="118"/>
      <c r="F191" s="57">
        <f t="shared" ref="F191:F213" si="4">IF($C$214=0,"",IF(C191="[for completion]","",IF(C191="","",C191/$C$214)))</f>
        <v>0.16512320184486956</v>
      </c>
      <c r="G191" s="57">
        <f t="shared" ref="G191:G213" si="5">IF($D$214=0,"",IF(D191="[for completion]","",IF(D191="","",D191/$D$214)))</f>
        <v>0.2883599818604719</v>
      </c>
    </row>
    <row r="192" spans="1:7" x14ac:dyDescent="0.25">
      <c r="A192" s="44" t="s">
        <v>744</v>
      </c>
      <c r="B192" s="111" t="s">
        <v>745</v>
      </c>
      <c r="C192" s="71">
        <v>9386.2453571901187</v>
      </c>
      <c r="D192" s="71">
        <f>'D. Nat''l Transparency Template'!H280</f>
        <v>37916</v>
      </c>
      <c r="E192" s="118"/>
      <c r="F192" s="57">
        <f t="shared" si="4"/>
        <v>0.25605611575647541</v>
      </c>
      <c r="G192" s="57">
        <f t="shared" si="5"/>
        <v>0.27732997849588203</v>
      </c>
    </row>
    <row r="193" spans="1:7" x14ac:dyDescent="0.25">
      <c r="A193" s="44" t="s">
        <v>746</v>
      </c>
      <c r="B193" s="111" t="s">
        <v>747</v>
      </c>
      <c r="C193" s="71">
        <v>7998.3311324299766</v>
      </c>
      <c r="D193" s="71">
        <f>'D. Nat''l Transparency Template'!H281</f>
        <v>23240</v>
      </c>
      <c r="E193" s="118"/>
      <c r="F193" s="57">
        <f t="shared" si="4"/>
        <v>0.21819391294041457</v>
      </c>
      <c r="G193" s="57">
        <f t="shared" si="5"/>
        <v>0.1699849324887725</v>
      </c>
    </row>
    <row r="194" spans="1:7" x14ac:dyDescent="0.25">
      <c r="A194" s="44" t="s">
        <v>748</v>
      </c>
      <c r="B194" s="111" t="s">
        <v>749</v>
      </c>
      <c r="C194" s="71">
        <v>5028.3834348499895</v>
      </c>
      <c r="D194" s="71">
        <f>'D. Nat''l Transparency Template'!H282</f>
        <v>11322</v>
      </c>
      <c r="E194" s="118"/>
      <c r="F194" s="57">
        <f t="shared" si="4"/>
        <v>0.13717394782095649</v>
      </c>
      <c r="G194" s="57">
        <f t="shared" si="5"/>
        <v>8.2812797144487194E-2</v>
      </c>
    </row>
    <row r="195" spans="1:7" x14ac:dyDescent="0.25">
      <c r="A195" s="44" t="s">
        <v>750</v>
      </c>
      <c r="B195" s="111" t="s">
        <v>751</v>
      </c>
      <c r="C195" s="71">
        <v>2798.009847959991</v>
      </c>
      <c r="D195" s="71">
        <f>'D. Nat''l Transparency Template'!H283</f>
        <v>5143</v>
      </c>
      <c r="E195" s="118"/>
      <c r="F195" s="57">
        <f t="shared" si="4"/>
        <v>7.6329512627558091E-2</v>
      </c>
      <c r="G195" s="57">
        <f t="shared" si="5"/>
        <v>3.7617577787855294E-2</v>
      </c>
    </row>
    <row r="196" spans="1:7" x14ac:dyDescent="0.25">
      <c r="A196" s="44" t="s">
        <v>752</v>
      </c>
      <c r="B196" s="111" t="s">
        <v>753</v>
      </c>
      <c r="C196" s="71">
        <v>1604.6496562799994</v>
      </c>
      <c r="D196" s="71">
        <f>'D. Nat''l Transparency Template'!H284</f>
        <v>2492</v>
      </c>
      <c r="E196" s="118"/>
      <c r="F196" s="57">
        <f t="shared" si="4"/>
        <v>4.3774730203730981E-2</v>
      </c>
      <c r="G196" s="57">
        <f t="shared" si="5"/>
        <v>1.8227299989759943E-2</v>
      </c>
    </row>
    <row r="197" spans="1:7" x14ac:dyDescent="0.25">
      <c r="A197" s="44" t="s">
        <v>754</v>
      </c>
      <c r="B197" s="111" t="s">
        <v>755</v>
      </c>
      <c r="C197" s="71">
        <v>957.88763319999941</v>
      </c>
      <c r="D197" s="71">
        <f>'D. Nat''l Transparency Template'!H285</f>
        <v>1286</v>
      </c>
      <c r="E197" s="118"/>
      <c r="F197" s="57">
        <f t="shared" si="4"/>
        <v>2.6131107525382294E-2</v>
      </c>
      <c r="G197" s="57">
        <f t="shared" si="5"/>
        <v>9.4062230284234702E-3</v>
      </c>
    </row>
    <row r="198" spans="1:7" x14ac:dyDescent="0.25">
      <c r="A198" s="44" t="s">
        <v>756</v>
      </c>
      <c r="B198" s="111" t="s">
        <v>757</v>
      </c>
      <c r="C198" s="71">
        <v>618.78857587000027</v>
      </c>
      <c r="D198" s="71">
        <f>'D. Nat''l Transparency Template'!H286</f>
        <v>732</v>
      </c>
      <c r="E198" s="118"/>
      <c r="F198" s="57">
        <f t="shared" si="4"/>
        <v>1.6880508998241825E-2</v>
      </c>
      <c r="G198" s="57">
        <f t="shared" si="5"/>
        <v>5.3540865138460188E-3</v>
      </c>
    </row>
    <row r="199" spans="1:7" x14ac:dyDescent="0.25">
      <c r="A199" s="44" t="s">
        <v>758</v>
      </c>
      <c r="B199" s="111" t="s">
        <v>759</v>
      </c>
      <c r="C199" s="71">
        <v>404.91354430999945</v>
      </c>
      <c r="D199" s="71">
        <f>'D. Nat''l Transparency Template'!H287</f>
        <v>429</v>
      </c>
      <c r="E199" s="111"/>
      <c r="F199" s="57">
        <f t="shared" si="4"/>
        <v>1.1046013121080818E-2</v>
      </c>
      <c r="G199" s="57">
        <f t="shared" si="5"/>
        <v>3.1378457847540194E-3</v>
      </c>
    </row>
    <row r="200" spans="1:7" x14ac:dyDescent="0.25">
      <c r="A200" s="44" t="s">
        <v>760</v>
      </c>
      <c r="B200" s="111" t="s">
        <v>761</v>
      </c>
      <c r="C200" s="71">
        <v>874.65679243999978</v>
      </c>
      <c r="D200" s="71">
        <f>'D. Nat''l Transparency Template'!H288</f>
        <v>705</v>
      </c>
      <c r="E200" s="111"/>
      <c r="F200" s="57">
        <f t="shared" si="4"/>
        <v>2.3860576020489781E-2</v>
      </c>
      <c r="G200" s="57">
        <f t="shared" si="5"/>
        <v>5.1565997162041572E-3</v>
      </c>
    </row>
    <row r="201" spans="1:7" x14ac:dyDescent="0.25">
      <c r="A201" s="44" t="s">
        <v>762</v>
      </c>
      <c r="B201" s="111"/>
      <c r="E201" s="111"/>
      <c r="F201" s="57" t="str">
        <f t="shared" si="4"/>
        <v/>
      </c>
      <c r="G201" s="57" t="str">
        <f t="shared" si="5"/>
        <v/>
      </c>
    </row>
    <row r="202" spans="1:7" x14ac:dyDescent="0.25">
      <c r="A202" s="44" t="s">
        <v>763</v>
      </c>
      <c r="B202" s="111"/>
      <c r="E202" s="111"/>
      <c r="F202" s="57" t="str">
        <f t="shared" si="4"/>
        <v/>
      </c>
      <c r="G202" s="57" t="str">
        <f t="shared" si="5"/>
        <v/>
      </c>
    </row>
    <row r="203" spans="1:7" x14ac:dyDescent="0.25">
      <c r="A203" s="44" t="s">
        <v>764</v>
      </c>
      <c r="B203" s="111"/>
      <c r="E203" s="111"/>
      <c r="F203" s="57" t="str">
        <f t="shared" si="4"/>
        <v/>
      </c>
      <c r="G203" s="57" t="str">
        <f t="shared" si="5"/>
        <v/>
      </c>
    </row>
    <row r="204" spans="1:7" x14ac:dyDescent="0.25">
      <c r="A204" s="44" t="s">
        <v>765</v>
      </c>
      <c r="B204" s="111"/>
      <c r="E204" s="111"/>
      <c r="F204" s="57" t="str">
        <f t="shared" si="4"/>
        <v/>
      </c>
      <c r="G204" s="57" t="str">
        <f t="shared" si="5"/>
        <v/>
      </c>
    </row>
    <row r="205" spans="1:7" x14ac:dyDescent="0.25">
      <c r="A205" s="44" t="s">
        <v>766</v>
      </c>
      <c r="B205" s="111"/>
      <c r="F205" s="57" t="str">
        <f t="shared" si="4"/>
        <v/>
      </c>
      <c r="G205" s="57" t="str">
        <f t="shared" si="5"/>
        <v/>
      </c>
    </row>
    <row r="206" spans="1:7" x14ac:dyDescent="0.25">
      <c r="A206" s="44" t="s">
        <v>767</v>
      </c>
      <c r="B206" s="111"/>
      <c r="E206" s="104"/>
      <c r="F206" s="57" t="str">
        <f t="shared" si="4"/>
        <v/>
      </c>
      <c r="G206" s="57" t="str">
        <f t="shared" si="5"/>
        <v/>
      </c>
    </row>
    <row r="207" spans="1:7" x14ac:dyDescent="0.25">
      <c r="A207" s="44" t="s">
        <v>768</v>
      </c>
      <c r="B207" s="111"/>
      <c r="E207" s="104"/>
      <c r="F207" s="57" t="str">
        <f t="shared" si="4"/>
        <v/>
      </c>
      <c r="G207" s="57" t="str">
        <f t="shared" si="5"/>
        <v/>
      </c>
    </row>
    <row r="208" spans="1:7" x14ac:dyDescent="0.25">
      <c r="A208" s="44" t="s">
        <v>769</v>
      </c>
      <c r="B208" s="111"/>
      <c r="E208" s="104"/>
      <c r="F208" s="57" t="str">
        <f t="shared" si="4"/>
        <v/>
      </c>
      <c r="G208" s="57" t="str">
        <f t="shared" si="5"/>
        <v/>
      </c>
    </row>
    <row r="209" spans="1:7" x14ac:dyDescent="0.25">
      <c r="A209" s="44" t="s">
        <v>770</v>
      </c>
      <c r="B209" s="111"/>
      <c r="E209" s="104"/>
      <c r="F209" s="57" t="str">
        <f t="shared" si="4"/>
        <v/>
      </c>
      <c r="G209" s="57" t="str">
        <f t="shared" si="5"/>
        <v/>
      </c>
    </row>
    <row r="210" spans="1:7" x14ac:dyDescent="0.25">
      <c r="A210" s="44" t="s">
        <v>771</v>
      </c>
      <c r="B210" s="111"/>
      <c r="E210" s="104"/>
      <c r="F210" s="57" t="str">
        <f t="shared" si="4"/>
        <v/>
      </c>
      <c r="G210" s="57" t="str">
        <f t="shared" si="5"/>
        <v/>
      </c>
    </row>
    <row r="211" spans="1:7" x14ac:dyDescent="0.25">
      <c r="A211" s="44" t="s">
        <v>772</v>
      </c>
      <c r="B211" s="111"/>
      <c r="E211" s="104"/>
      <c r="F211" s="57" t="str">
        <f t="shared" si="4"/>
        <v/>
      </c>
      <c r="G211" s="57" t="str">
        <f t="shared" si="5"/>
        <v/>
      </c>
    </row>
    <row r="212" spans="1:7" x14ac:dyDescent="0.25">
      <c r="A212" s="44" t="s">
        <v>773</v>
      </c>
      <c r="B212" s="111"/>
      <c r="E212" s="104"/>
      <c r="F212" s="57" t="str">
        <f t="shared" si="4"/>
        <v/>
      </c>
      <c r="G212" s="57" t="str">
        <f t="shared" si="5"/>
        <v/>
      </c>
    </row>
    <row r="213" spans="1:7" x14ac:dyDescent="0.25">
      <c r="A213" s="44" t="s">
        <v>774</v>
      </c>
      <c r="B213" s="111"/>
      <c r="E213" s="104"/>
      <c r="F213" s="57" t="str">
        <f t="shared" si="4"/>
        <v/>
      </c>
      <c r="G213" s="57" t="str">
        <f t="shared" si="5"/>
        <v/>
      </c>
    </row>
    <row r="214" spans="1:7" x14ac:dyDescent="0.25">
      <c r="A214" s="44" t="s">
        <v>775</v>
      </c>
      <c r="B214" s="121" t="s">
        <v>103</v>
      </c>
      <c r="C214" s="71">
        <f>SUM(C190:C213)</f>
        <v>36656.985635590114</v>
      </c>
      <c r="D214" s="71">
        <f>SUM(D190:D213)</f>
        <v>136718</v>
      </c>
      <c r="E214" s="104"/>
      <c r="F214" s="122">
        <f>SUM(F190:F213)</f>
        <v>0.99999999999999967</v>
      </c>
      <c r="G214" s="122">
        <f>SUM(G190:G213)</f>
        <v>1</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6">IF($C$227=0,"",IF(C219="[for completion]","",C219/$C$227))</f>
        <v/>
      </c>
      <c r="G219" s="57" t="str">
        <f t="shared" ref="G219:G233" si="7">IF($D$227=0,"",IF(D219="[for completion]","",D219/$D$227))</f>
        <v/>
      </c>
    </row>
    <row r="220" spans="1:7" x14ac:dyDescent="0.25">
      <c r="A220" s="44" t="s">
        <v>782</v>
      </c>
      <c r="B220" s="44" t="s">
        <v>783</v>
      </c>
      <c r="C220" s="108" t="s">
        <v>69</v>
      </c>
      <c r="F220" s="57" t="str">
        <f t="shared" si="6"/>
        <v/>
      </c>
      <c r="G220" s="57" t="str">
        <f t="shared" si="7"/>
        <v/>
      </c>
    </row>
    <row r="221" spans="1:7" x14ac:dyDescent="0.25">
      <c r="A221" s="44" t="s">
        <v>784</v>
      </c>
      <c r="B221" s="44" t="s">
        <v>785</v>
      </c>
      <c r="C221" s="108" t="s">
        <v>69</v>
      </c>
      <c r="F221" s="57" t="str">
        <f t="shared" si="6"/>
        <v/>
      </c>
      <c r="G221" s="57" t="str">
        <f t="shared" si="7"/>
        <v/>
      </c>
    </row>
    <row r="222" spans="1:7" x14ac:dyDescent="0.25">
      <c r="A222" s="44" t="s">
        <v>786</v>
      </c>
      <c r="B222" s="44" t="s">
        <v>787</v>
      </c>
      <c r="C222" s="108" t="s">
        <v>69</v>
      </c>
      <c r="F222" s="57" t="str">
        <f t="shared" si="6"/>
        <v/>
      </c>
      <c r="G222" s="57" t="str">
        <f t="shared" si="7"/>
        <v/>
      </c>
    </row>
    <row r="223" spans="1:7" x14ac:dyDescent="0.25">
      <c r="A223" s="44" t="s">
        <v>788</v>
      </c>
      <c r="B223" s="44" t="s">
        <v>789</v>
      </c>
      <c r="C223" s="108" t="s">
        <v>69</v>
      </c>
      <c r="F223" s="57" t="str">
        <f t="shared" si="6"/>
        <v/>
      </c>
      <c r="G223" s="57" t="str">
        <f t="shared" si="7"/>
        <v/>
      </c>
    </row>
    <row r="224" spans="1:7" x14ac:dyDescent="0.25">
      <c r="A224" s="44" t="s">
        <v>790</v>
      </c>
      <c r="B224" s="44" t="s">
        <v>791</v>
      </c>
      <c r="C224" s="108" t="s">
        <v>69</v>
      </c>
      <c r="F224" s="57" t="str">
        <f t="shared" si="6"/>
        <v/>
      </c>
      <c r="G224" s="57" t="str">
        <f t="shared" si="7"/>
        <v/>
      </c>
    </row>
    <row r="225" spans="1:7" x14ac:dyDescent="0.25">
      <c r="A225" s="44" t="s">
        <v>792</v>
      </c>
      <c r="B225" s="44" t="s">
        <v>793</v>
      </c>
      <c r="C225" s="108" t="s">
        <v>69</v>
      </c>
      <c r="F225" s="57" t="str">
        <f t="shared" si="6"/>
        <v/>
      </c>
      <c r="G225" s="57" t="str">
        <f t="shared" si="7"/>
        <v/>
      </c>
    </row>
    <row r="226" spans="1:7" x14ac:dyDescent="0.25">
      <c r="A226" s="44" t="s">
        <v>794</v>
      </c>
      <c r="B226" s="44" t="s">
        <v>795</v>
      </c>
      <c r="C226" s="108" t="s">
        <v>69</v>
      </c>
      <c r="F226" s="57" t="str">
        <f t="shared" si="6"/>
        <v/>
      </c>
      <c r="G226" s="57" t="str">
        <f t="shared" si="7"/>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6"/>
        <v/>
      </c>
      <c r="G228" s="57" t="str">
        <f t="shared" si="7"/>
        <v/>
      </c>
    </row>
    <row r="229" spans="1:7" outlineLevel="1" x14ac:dyDescent="0.25">
      <c r="A229" s="44" t="s">
        <v>798</v>
      </c>
      <c r="B229" s="105"/>
      <c r="F229" s="57" t="str">
        <f t="shared" si="6"/>
        <v/>
      </c>
      <c r="G229" s="57" t="str">
        <f t="shared" si="7"/>
        <v/>
      </c>
    </row>
    <row r="230" spans="1:7" outlineLevel="1" x14ac:dyDescent="0.25">
      <c r="A230" s="44" t="s">
        <v>799</v>
      </c>
      <c r="B230" s="105"/>
      <c r="F230" s="57" t="str">
        <f t="shared" si="6"/>
        <v/>
      </c>
      <c r="G230" s="57" t="str">
        <f t="shared" si="7"/>
        <v/>
      </c>
    </row>
    <row r="231" spans="1:7" outlineLevel="1" x14ac:dyDescent="0.25">
      <c r="A231" s="44" t="s">
        <v>800</v>
      </c>
      <c r="B231" s="105"/>
      <c r="F231" s="57" t="str">
        <f t="shared" si="6"/>
        <v/>
      </c>
      <c r="G231" s="57" t="str">
        <f t="shared" si="7"/>
        <v/>
      </c>
    </row>
    <row r="232" spans="1:7" outlineLevel="1" x14ac:dyDescent="0.25">
      <c r="A232" s="44" t="s">
        <v>801</v>
      </c>
      <c r="B232" s="105"/>
      <c r="F232" s="57" t="str">
        <f t="shared" si="6"/>
        <v/>
      </c>
      <c r="G232" s="57" t="str">
        <f t="shared" si="7"/>
        <v/>
      </c>
    </row>
    <row r="233" spans="1:7" outlineLevel="1" x14ac:dyDescent="0.25">
      <c r="A233" s="44" t="s">
        <v>802</v>
      </c>
      <c r="B233" s="105"/>
      <c r="F233" s="57" t="str">
        <f t="shared" si="6"/>
        <v/>
      </c>
      <c r="G233" s="57" t="str">
        <f t="shared" si="7"/>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0.51978537127196889</v>
      </c>
      <c r="G238" s="44"/>
    </row>
    <row r="239" spans="1:7" x14ac:dyDescent="0.25">
      <c r="G239" s="44"/>
    </row>
    <row r="240" spans="1:7" x14ac:dyDescent="0.25">
      <c r="B240" s="111" t="s">
        <v>779</v>
      </c>
      <c r="G240" s="44"/>
    </row>
    <row r="241" spans="1:7" x14ac:dyDescent="0.25">
      <c r="A241" s="44" t="s">
        <v>808</v>
      </c>
      <c r="B241" s="44" t="s">
        <v>781</v>
      </c>
      <c r="C241" s="71">
        <v>7045.1557750399988</v>
      </c>
      <c r="D241" s="71">
        <v>34287</v>
      </c>
      <c r="F241" s="57">
        <f>IF($C$249=0,"",IF(C241="[Mark as ND1 if not relevant]","",C241/$C$249))</f>
        <v>0.19219135596899459</v>
      </c>
      <c r="G241" s="57">
        <f>IF($D$249=0,"",IF(D241="[Mark as ND1 if not relevant]","",D241/$D$249))</f>
        <v>0.25078629002764813</v>
      </c>
    </row>
    <row r="242" spans="1:7" x14ac:dyDescent="0.25">
      <c r="A242" s="44" t="s">
        <v>809</v>
      </c>
      <c r="B242" s="44" t="s">
        <v>783</v>
      </c>
      <c r="C242" s="71">
        <v>8457.921745919999</v>
      </c>
      <c r="D242" s="71">
        <v>30220</v>
      </c>
      <c r="F242" s="57">
        <f t="shared" ref="F242:F248" si="8">IF($C$249=0,"",IF(C242="[Mark as ND1 if not relevant]","",C242/$C$249))</f>
        <v>0.23073151267812553</v>
      </c>
      <c r="G242" s="57">
        <f t="shared" ref="G242:G248" si="9">IF($D$249=0,"",IF(D242="[Mark as ND1 if not relevant]","",D242/$D$249))</f>
        <v>0.22103892684211296</v>
      </c>
    </row>
    <row r="243" spans="1:7" x14ac:dyDescent="0.25">
      <c r="A243" s="44" t="s">
        <v>810</v>
      </c>
      <c r="B243" s="44" t="s">
        <v>785</v>
      </c>
      <c r="C243" s="71">
        <v>9603.0904734299966</v>
      </c>
      <c r="D243" s="71">
        <v>33238</v>
      </c>
      <c r="F243" s="57">
        <f t="shared" si="8"/>
        <v>0.26197163533562418</v>
      </c>
      <c r="G243" s="57">
        <f t="shared" si="9"/>
        <v>0.2431135622229699</v>
      </c>
    </row>
    <row r="244" spans="1:7" x14ac:dyDescent="0.25">
      <c r="A244" s="44" t="s">
        <v>811</v>
      </c>
      <c r="B244" s="44" t="s">
        <v>787</v>
      </c>
      <c r="C244" s="71">
        <v>7887.7007473600052</v>
      </c>
      <c r="D244" s="71">
        <v>26826</v>
      </c>
      <c r="F244" s="57">
        <f t="shared" si="8"/>
        <v>0.21517592378632178</v>
      </c>
      <c r="G244" s="57">
        <f t="shared" si="9"/>
        <v>0.19621410494594713</v>
      </c>
    </row>
    <row r="245" spans="1:7" x14ac:dyDescent="0.25">
      <c r="A245" s="44" t="s">
        <v>812</v>
      </c>
      <c r="B245" s="44" t="s">
        <v>789</v>
      </c>
      <c r="C245" s="71">
        <v>3662.6658750200004</v>
      </c>
      <c r="D245" s="71">
        <v>12146</v>
      </c>
      <c r="F245" s="57">
        <f t="shared" si="8"/>
        <v>9.9917268469122161E-2</v>
      </c>
      <c r="G245" s="57">
        <f t="shared" si="9"/>
        <v>8.8839801635483259E-2</v>
      </c>
    </row>
    <row r="246" spans="1:7" x14ac:dyDescent="0.25">
      <c r="A246" s="44" t="s">
        <v>813</v>
      </c>
      <c r="B246" s="44" t="s">
        <v>791</v>
      </c>
      <c r="C246" s="71">
        <v>0.45101881999999999</v>
      </c>
      <c r="D246" s="71">
        <v>1</v>
      </c>
      <c r="F246" s="57">
        <f t="shared" si="8"/>
        <v>1.2303761811830735E-5</v>
      </c>
      <c r="G246" s="57">
        <f t="shared" si="9"/>
        <v>7.3143258385874575E-6</v>
      </c>
    </row>
    <row r="247" spans="1:7" x14ac:dyDescent="0.25">
      <c r="A247" s="44" t="s">
        <v>814</v>
      </c>
      <c r="B247" s="44" t="s">
        <v>793</v>
      </c>
      <c r="F247" s="57">
        <f t="shared" si="8"/>
        <v>0</v>
      </c>
      <c r="G247" s="57">
        <f t="shared" si="9"/>
        <v>0</v>
      </c>
    </row>
    <row r="248" spans="1:7" x14ac:dyDescent="0.25">
      <c r="A248" s="44" t="s">
        <v>815</v>
      </c>
      <c r="B248" s="44" t="s">
        <v>795</v>
      </c>
      <c r="F248" s="57">
        <f t="shared" si="8"/>
        <v>0</v>
      </c>
      <c r="G248" s="57">
        <f t="shared" si="9"/>
        <v>0</v>
      </c>
    </row>
    <row r="249" spans="1:7" x14ac:dyDescent="0.25">
      <c r="A249" s="44" t="s">
        <v>816</v>
      </c>
      <c r="B249" s="121" t="s">
        <v>103</v>
      </c>
      <c r="C249" s="71">
        <f>SUM(C241:C248)</f>
        <v>36656.985635589997</v>
      </c>
      <c r="D249" s="71">
        <f>SUM(D241:D248)</f>
        <v>136718</v>
      </c>
      <c r="F249" s="104">
        <f>SUM(F241:F248)</f>
        <v>1.0000000000000002</v>
      </c>
      <c r="G249" s="104">
        <f>SUM(G241:G248)</f>
        <v>0.99999999999999989</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0.84136686920393544</v>
      </c>
      <c r="E260" s="104"/>
      <c r="F260" s="104"/>
      <c r="G260" s="104"/>
    </row>
    <row r="261" spans="1:14" x14ac:dyDescent="0.25">
      <c r="A261" s="44" t="s">
        <v>829</v>
      </c>
      <c r="B261" s="44" t="s">
        <v>830</v>
      </c>
      <c r="C261" s="108">
        <v>0</v>
      </c>
      <c r="E261" s="104"/>
      <c r="F261" s="104"/>
    </row>
    <row r="262" spans="1:14" x14ac:dyDescent="0.25">
      <c r="A262" s="44" t="s">
        <v>831</v>
      </c>
      <c r="B262" s="44" t="s">
        <v>832</v>
      </c>
      <c r="C262" s="108">
        <v>0.1586331307960647</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10">IF($C$315=0,"",IF(C291="[for completion]","",C291/$C$315))</f>
        <v/>
      </c>
      <c r="G291" s="57" t="str">
        <f t="shared" ref="G291:G314" si="11">IF($D$315=0,"",IF(D291="[for completion]","",D291/$D$315))</f>
        <v/>
      </c>
    </row>
    <row r="292" spans="1:7" x14ac:dyDescent="0.25">
      <c r="A292" s="44" t="s">
        <v>863</v>
      </c>
      <c r="B292" s="111"/>
      <c r="E292" s="118"/>
      <c r="F292" s="57" t="str">
        <f t="shared" si="10"/>
        <v/>
      </c>
      <c r="G292" s="57" t="str">
        <f t="shared" si="11"/>
        <v/>
      </c>
    </row>
    <row r="293" spans="1:7" x14ac:dyDescent="0.25">
      <c r="A293" s="44" t="s">
        <v>864</v>
      </c>
      <c r="B293" s="111"/>
      <c r="E293" s="118"/>
      <c r="F293" s="57" t="str">
        <f t="shared" si="10"/>
        <v/>
      </c>
      <c r="G293" s="57" t="str">
        <f t="shared" si="11"/>
        <v/>
      </c>
    </row>
    <row r="294" spans="1:7" x14ac:dyDescent="0.25">
      <c r="A294" s="44" t="s">
        <v>865</v>
      </c>
      <c r="B294" s="111"/>
      <c r="E294" s="118"/>
      <c r="F294" s="57" t="str">
        <f t="shared" si="10"/>
        <v/>
      </c>
      <c r="G294" s="57" t="str">
        <f t="shared" si="11"/>
        <v/>
      </c>
    </row>
    <row r="295" spans="1:7" x14ac:dyDescent="0.25">
      <c r="A295" s="44" t="s">
        <v>866</v>
      </c>
      <c r="B295" s="111"/>
      <c r="E295" s="118"/>
      <c r="F295" s="57" t="str">
        <f t="shared" si="10"/>
        <v/>
      </c>
      <c r="G295" s="57" t="str">
        <f t="shared" si="11"/>
        <v/>
      </c>
    </row>
    <row r="296" spans="1:7" x14ac:dyDescent="0.25">
      <c r="A296" s="44" t="s">
        <v>867</v>
      </c>
      <c r="B296" s="111"/>
      <c r="E296" s="118"/>
      <c r="F296" s="57" t="str">
        <f t="shared" si="10"/>
        <v/>
      </c>
      <c r="G296" s="57" t="str">
        <f t="shared" si="11"/>
        <v/>
      </c>
    </row>
    <row r="297" spans="1:7" x14ac:dyDescent="0.25">
      <c r="A297" s="44" t="s">
        <v>868</v>
      </c>
      <c r="B297" s="111"/>
      <c r="E297" s="118"/>
      <c r="F297" s="57" t="str">
        <f t="shared" si="10"/>
        <v/>
      </c>
      <c r="G297" s="57" t="str">
        <f t="shared" si="11"/>
        <v/>
      </c>
    </row>
    <row r="298" spans="1:7" x14ac:dyDescent="0.25">
      <c r="A298" s="44" t="s">
        <v>869</v>
      </c>
      <c r="B298" s="111"/>
      <c r="E298" s="118"/>
      <c r="F298" s="57" t="str">
        <f t="shared" si="10"/>
        <v/>
      </c>
      <c r="G298" s="57" t="str">
        <f t="shared" si="11"/>
        <v/>
      </c>
    </row>
    <row r="299" spans="1:7" x14ac:dyDescent="0.25">
      <c r="A299" s="44" t="s">
        <v>870</v>
      </c>
      <c r="B299" s="111"/>
      <c r="E299" s="118"/>
      <c r="F299" s="57" t="str">
        <f t="shared" si="10"/>
        <v/>
      </c>
      <c r="G299" s="57" t="str">
        <f t="shared" si="11"/>
        <v/>
      </c>
    </row>
    <row r="300" spans="1:7" x14ac:dyDescent="0.25">
      <c r="A300" s="44" t="s">
        <v>871</v>
      </c>
      <c r="B300" s="111"/>
      <c r="E300" s="111"/>
      <c r="F300" s="57" t="str">
        <f t="shared" si="10"/>
        <v/>
      </c>
      <c r="G300" s="57" t="str">
        <f t="shared" si="11"/>
        <v/>
      </c>
    </row>
    <row r="301" spans="1:7" x14ac:dyDescent="0.25">
      <c r="A301" s="44" t="s">
        <v>872</v>
      </c>
      <c r="B301" s="111"/>
      <c r="E301" s="111"/>
      <c r="F301" s="57" t="str">
        <f t="shared" si="10"/>
        <v/>
      </c>
      <c r="G301" s="57" t="str">
        <f t="shared" si="11"/>
        <v/>
      </c>
    </row>
    <row r="302" spans="1:7" x14ac:dyDescent="0.25">
      <c r="A302" s="44" t="s">
        <v>873</v>
      </c>
      <c r="B302" s="111"/>
      <c r="E302" s="111"/>
      <c r="F302" s="57" t="str">
        <f t="shared" si="10"/>
        <v/>
      </c>
      <c r="G302" s="57" t="str">
        <f t="shared" si="11"/>
        <v/>
      </c>
    </row>
    <row r="303" spans="1:7" x14ac:dyDescent="0.25">
      <c r="A303" s="44" t="s">
        <v>874</v>
      </c>
      <c r="B303" s="111"/>
      <c r="E303" s="111"/>
      <c r="F303" s="57" t="str">
        <f t="shared" si="10"/>
        <v/>
      </c>
      <c r="G303" s="57" t="str">
        <f t="shared" si="11"/>
        <v/>
      </c>
    </row>
    <row r="304" spans="1:7" x14ac:dyDescent="0.25">
      <c r="A304" s="44" t="s">
        <v>875</v>
      </c>
      <c r="B304" s="111"/>
      <c r="E304" s="111"/>
      <c r="F304" s="57" t="str">
        <f t="shared" si="10"/>
        <v/>
      </c>
      <c r="G304" s="57" t="str">
        <f t="shared" si="11"/>
        <v/>
      </c>
    </row>
    <row r="305" spans="1:7" x14ac:dyDescent="0.25">
      <c r="A305" s="44" t="s">
        <v>876</v>
      </c>
      <c r="B305" s="111"/>
      <c r="E305" s="111"/>
      <c r="F305" s="57" t="str">
        <f t="shared" si="10"/>
        <v/>
      </c>
      <c r="G305" s="57" t="str">
        <f t="shared" si="11"/>
        <v/>
      </c>
    </row>
    <row r="306" spans="1:7" x14ac:dyDescent="0.25">
      <c r="A306" s="44" t="s">
        <v>877</v>
      </c>
      <c r="B306" s="111"/>
      <c r="F306" s="57" t="str">
        <f t="shared" si="10"/>
        <v/>
      </c>
      <c r="G306" s="57" t="str">
        <f t="shared" si="11"/>
        <v/>
      </c>
    </row>
    <row r="307" spans="1:7" x14ac:dyDescent="0.25">
      <c r="A307" s="44" t="s">
        <v>878</v>
      </c>
      <c r="B307" s="111"/>
      <c r="E307" s="104"/>
      <c r="F307" s="57" t="str">
        <f t="shared" si="10"/>
        <v/>
      </c>
      <c r="G307" s="57" t="str">
        <f t="shared" si="11"/>
        <v/>
      </c>
    </row>
    <row r="308" spans="1:7" x14ac:dyDescent="0.25">
      <c r="A308" s="44" t="s">
        <v>879</v>
      </c>
      <c r="B308" s="111"/>
      <c r="E308" s="104"/>
      <c r="F308" s="57" t="str">
        <f t="shared" si="10"/>
        <v/>
      </c>
      <c r="G308" s="57" t="str">
        <f t="shared" si="11"/>
        <v/>
      </c>
    </row>
    <row r="309" spans="1:7" x14ac:dyDescent="0.25">
      <c r="A309" s="44" t="s">
        <v>880</v>
      </c>
      <c r="B309" s="111"/>
      <c r="E309" s="104"/>
      <c r="F309" s="57" t="str">
        <f t="shared" si="10"/>
        <v/>
      </c>
      <c r="G309" s="57" t="str">
        <f t="shared" si="11"/>
        <v/>
      </c>
    </row>
    <row r="310" spans="1:7" x14ac:dyDescent="0.25">
      <c r="A310" s="44" t="s">
        <v>881</v>
      </c>
      <c r="B310" s="111"/>
      <c r="E310" s="104"/>
      <c r="F310" s="57" t="str">
        <f t="shared" si="10"/>
        <v/>
      </c>
      <c r="G310" s="57" t="str">
        <f t="shared" si="11"/>
        <v/>
      </c>
    </row>
    <row r="311" spans="1:7" x14ac:dyDescent="0.25">
      <c r="A311" s="44" t="s">
        <v>882</v>
      </c>
      <c r="B311" s="111"/>
      <c r="E311" s="104"/>
      <c r="F311" s="57" t="str">
        <f t="shared" si="10"/>
        <v/>
      </c>
      <c r="G311" s="57" t="str">
        <f t="shared" si="11"/>
        <v/>
      </c>
    </row>
    <row r="312" spans="1:7" x14ac:dyDescent="0.25">
      <c r="A312" s="44" t="s">
        <v>883</v>
      </c>
      <c r="B312" s="111"/>
      <c r="E312" s="104"/>
      <c r="F312" s="57" t="str">
        <f t="shared" si="10"/>
        <v/>
      </c>
      <c r="G312" s="57" t="str">
        <f t="shared" si="11"/>
        <v/>
      </c>
    </row>
    <row r="313" spans="1:7" x14ac:dyDescent="0.25">
      <c r="A313" s="44" t="s">
        <v>884</v>
      </c>
      <c r="B313" s="111"/>
      <c r="E313" s="104"/>
      <c r="F313" s="57" t="str">
        <f t="shared" si="10"/>
        <v/>
      </c>
      <c r="G313" s="57" t="str">
        <f t="shared" si="11"/>
        <v/>
      </c>
    </row>
    <row r="314" spans="1:7" x14ac:dyDescent="0.25">
      <c r="A314" s="44" t="s">
        <v>885</v>
      </c>
      <c r="B314" s="111"/>
      <c r="E314" s="104"/>
      <c r="F314" s="57" t="str">
        <f t="shared" si="10"/>
        <v/>
      </c>
      <c r="G314" s="57" t="str">
        <f t="shared" si="11"/>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2">IF($C$328=0,"",IF(C321="[for completion]","",C321/$C$328))</f>
        <v/>
      </c>
      <c r="G321" s="57" t="str">
        <f t="shared" ref="G321:G334" si="13">IF($D$328=0,"",IF(D321="[for completion]","",D321/$D$328))</f>
        <v/>
      </c>
    </row>
    <row r="322" spans="1:7" x14ac:dyDescent="0.25">
      <c r="A322" s="44" t="s">
        <v>891</v>
      </c>
      <c r="B322" s="44" t="s">
        <v>785</v>
      </c>
      <c r="F322" s="57" t="str">
        <f t="shared" si="12"/>
        <v/>
      </c>
      <c r="G322" s="57" t="str">
        <f t="shared" si="13"/>
        <v/>
      </c>
    </row>
    <row r="323" spans="1:7" x14ac:dyDescent="0.25">
      <c r="A323" s="44" t="s">
        <v>892</v>
      </c>
      <c r="B323" s="44" t="s">
        <v>787</v>
      </c>
      <c r="F323" s="57" t="str">
        <f t="shared" si="12"/>
        <v/>
      </c>
      <c r="G323" s="57" t="str">
        <f t="shared" si="13"/>
        <v/>
      </c>
    </row>
    <row r="324" spans="1:7" x14ac:dyDescent="0.25">
      <c r="A324" s="44" t="s">
        <v>893</v>
      </c>
      <c r="B324" s="44" t="s">
        <v>789</v>
      </c>
      <c r="F324" s="57" t="str">
        <f t="shared" si="12"/>
        <v/>
      </c>
      <c r="G324" s="57" t="str">
        <f t="shared" si="13"/>
        <v/>
      </c>
    </row>
    <row r="325" spans="1:7" x14ac:dyDescent="0.25">
      <c r="A325" s="44" t="s">
        <v>894</v>
      </c>
      <c r="B325" s="44" t="s">
        <v>791</v>
      </c>
      <c r="F325" s="57" t="str">
        <f t="shared" si="12"/>
        <v/>
      </c>
      <c r="G325" s="57" t="str">
        <f t="shared" si="13"/>
        <v/>
      </c>
    </row>
    <row r="326" spans="1:7" x14ac:dyDescent="0.25">
      <c r="A326" s="44" t="s">
        <v>895</v>
      </c>
      <c r="B326" s="44" t="s">
        <v>793</v>
      </c>
      <c r="F326" s="57" t="str">
        <f t="shared" si="12"/>
        <v/>
      </c>
      <c r="G326" s="57" t="str">
        <f t="shared" si="13"/>
        <v/>
      </c>
    </row>
    <row r="327" spans="1:7" x14ac:dyDescent="0.25">
      <c r="A327" s="44" t="s">
        <v>896</v>
      </c>
      <c r="B327" s="44" t="s">
        <v>795</v>
      </c>
      <c r="F327" s="57" t="str">
        <f t="shared" si="12"/>
        <v/>
      </c>
      <c r="G327" s="57" t="str">
        <f t="shared" si="13"/>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2"/>
        <v/>
      </c>
      <c r="G329" s="57" t="str">
        <f t="shared" si="13"/>
        <v/>
      </c>
    </row>
    <row r="330" spans="1:7" outlineLevel="1" x14ac:dyDescent="0.25">
      <c r="A330" s="44" t="s">
        <v>900</v>
      </c>
      <c r="B330" s="105" t="s">
        <v>901</v>
      </c>
      <c r="F330" s="57" t="str">
        <f t="shared" si="12"/>
        <v/>
      </c>
      <c r="G330" s="57" t="str">
        <f t="shared" si="13"/>
        <v/>
      </c>
    </row>
    <row r="331" spans="1:7" outlineLevel="1" x14ac:dyDescent="0.25">
      <c r="A331" s="44" t="s">
        <v>902</v>
      </c>
      <c r="B331" s="105" t="s">
        <v>903</v>
      </c>
      <c r="F331" s="57" t="str">
        <f t="shared" si="12"/>
        <v/>
      </c>
      <c r="G331" s="57" t="str">
        <f t="shared" si="13"/>
        <v/>
      </c>
    </row>
    <row r="332" spans="1:7" outlineLevel="1" x14ac:dyDescent="0.25">
      <c r="A332" s="44" t="s">
        <v>904</v>
      </c>
      <c r="B332" s="105" t="s">
        <v>905</v>
      </c>
      <c r="F332" s="57" t="str">
        <f t="shared" si="12"/>
        <v/>
      </c>
      <c r="G332" s="57" t="str">
        <f t="shared" si="13"/>
        <v/>
      </c>
    </row>
    <row r="333" spans="1:7" outlineLevel="1" x14ac:dyDescent="0.25">
      <c r="A333" s="44" t="s">
        <v>906</v>
      </c>
      <c r="B333" s="105" t="s">
        <v>907</v>
      </c>
      <c r="F333" s="57" t="str">
        <f t="shared" si="12"/>
        <v/>
      </c>
      <c r="G333" s="57" t="str">
        <f t="shared" si="13"/>
        <v/>
      </c>
    </row>
    <row r="334" spans="1:7" outlineLevel="1" x14ac:dyDescent="0.25">
      <c r="A334" s="44" t="s">
        <v>908</v>
      </c>
      <c r="B334" s="105" t="s">
        <v>909</v>
      </c>
      <c r="F334" s="57" t="str">
        <f t="shared" si="12"/>
        <v/>
      </c>
      <c r="G334" s="57" t="str">
        <f t="shared" si="13"/>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4">IF($C$350=0,"",IF(C343="[Mark as ND1 if not relevant]","",C343/$C$350))</f>
        <v/>
      </c>
      <c r="G343" s="57" t="str">
        <f t="shared" ref="G343:G349" si="15">IF($D$350=0,"",IF(D343="[Mark as ND1 if not relevant]","",D343/$D$350))</f>
        <v/>
      </c>
    </row>
    <row r="344" spans="1:7" x14ac:dyDescent="0.25">
      <c r="A344" s="44" t="s">
        <v>917</v>
      </c>
      <c r="B344" s="44" t="s">
        <v>785</v>
      </c>
      <c r="F344" s="57" t="str">
        <f t="shared" si="14"/>
        <v/>
      </c>
      <c r="G344" s="57" t="str">
        <f t="shared" si="15"/>
        <v/>
      </c>
    </row>
    <row r="345" spans="1:7" x14ac:dyDescent="0.25">
      <c r="A345" s="44" t="s">
        <v>918</v>
      </c>
      <c r="B345" s="44" t="s">
        <v>787</v>
      </c>
      <c r="F345" s="57" t="str">
        <f t="shared" si="14"/>
        <v/>
      </c>
      <c r="G345" s="57" t="str">
        <f t="shared" si="15"/>
        <v/>
      </c>
    </row>
    <row r="346" spans="1:7" x14ac:dyDescent="0.25">
      <c r="A346" s="44" t="s">
        <v>919</v>
      </c>
      <c r="B346" s="44" t="s">
        <v>789</v>
      </c>
      <c r="F346" s="57" t="str">
        <f t="shared" si="14"/>
        <v/>
      </c>
      <c r="G346" s="57" t="str">
        <f t="shared" si="15"/>
        <v/>
      </c>
    </row>
    <row r="347" spans="1:7" x14ac:dyDescent="0.25">
      <c r="A347" s="44" t="s">
        <v>920</v>
      </c>
      <c r="B347" s="44" t="s">
        <v>791</v>
      </c>
      <c r="F347" s="57" t="str">
        <f t="shared" si="14"/>
        <v/>
      </c>
      <c r="G347" s="57" t="str">
        <f t="shared" si="15"/>
        <v/>
      </c>
    </row>
    <row r="348" spans="1:7" x14ac:dyDescent="0.25">
      <c r="A348" s="44" t="s">
        <v>921</v>
      </c>
      <c r="B348" s="44" t="s">
        <v>793</v>
      </c>
      <c r="F348" s="57" t="str">
        <f t="shared" si="14"/>
        <v/>
      </c>
      <c r="G348" s="57" t="str">
        <f t="shared" si="15"/>
        <v/>
      </c>
    </row>
    <row r="349" spans="1:7" x14ac:dyDescent="0.25">
      <c r="A349" s="44" t="s">
        <v>922</v>
      </c>
      <c r="B349" s="44" t="s">
        <v>795</v>
      </c>
      <c r="F349" s="57" t="str">
        <f t="shared" si="14"/>
        <v/>
      </c>
      <c r="G349" s="57" t="str">
        <f t="shared" si="15"/>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6">IF($C$350=0,"",IF(C351="[for completion]","",C351/$C$350))</f>
        <v/>
      </c>
      <c r="G351" s="57" t="str">
        <f t="shared" ref="G351:G356" si="17">IF($D$350=0,"",IF(D351="[for completion]","",D351/$D$350))</f>
        <v/>
      </c>
    </row>
    <row r="352" spans="1:7" outlineLevel="1" x14ac:dyDescent="0.25">
      <c r="A352" s="44" t="s">
        <v>925</v>
      </c>
      <c r="B352" s="105" t="s">
        <v>901</v>
      </c>
      <c r="F352" s="57" t="str">
        <f t="shared" si="16"/>
        <v/>
      </c>
      <c r="G352" s="57" t="str">
        <f t="shared" si="17"/>
        <v/>
      </c>
    </row>
    <row r="353" spans="1:7" outlineLevel="1" x14ac:dyDescent="0.25">
      <c r="A353" s="44" t="s">
        <v>926</v>
      </c>
      <c r="B353" s="105" t="s">
        <v>903</v>
      </c>
      <c r="F353" s="57" t="str">
        <f t="shared" si="16"/>
        <v/>
      </c>
      <c r="G353" s="57" t="str">
        <f t="shared" si="17"/>
        <v/>
      </c>
    </row>
    <row r="354" spans="1:7" outlineLevel="1" x14ac:dyDescent="0.25">
      <c r="A354" s="44" t="s">
        <v>927</v>
      </c>
      <c r="B354" s="105" t="s">
        <v>905</v>
      </c>
      <c r="F354" s="57" t="str">
        <f t="shared" si="16"/>
        <v/>
      </c>
      <c r="G354" s="57" t="str">
        <f t="shared" si="17"/>
        <v/>
      </c>
    </row>
    <row r="355" spans="1:7" outlineLevel="1" x14ac:dyDescent="0.25">
      <c r="A355" s="44" t="s">
        <v>928</v>
      </c>
      <c r="B355" s="105" t="s">
        <v>907</v>
      </c>
      <c r="F355" s="57" t="str">
        <f t="shared" si="16"/>
        <v/>
      </c>
      <c r="G355" s="57" t="str">
        <f t="shared" si="17"/>
        <v/>
      </c>
    </row>
    <row r="356" spans="1:7" outlineLevel="1" x14ac:dyDescent="0.25">
      <c r="A356" s="44" t="s">
        <v>929</v>
      </c>
      <c r="B356" s="105" t="s">
        <v>909</v>
      </c>
      <c r="F356" s="57" t="str">
        <f t="shared" si="16"/>
        <v/>
      </c>
      <c r="G356" s="57" t="str">
        <f t="shared" si="17"/>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7" sqref="C7"/>
    </sheetView>
  </sheetViews>
  <sheetFormatPr defaultColWidth="11.42578125" defaultRowHeight="15" outlineLevelRow="1" x14ac:dyDescent="0.25"/>
  <cols>
    <col min="1" max="1" width="16.28515625" customWidth="1"/>
    <col min="2" max="2" width="89.85546875" style="25" bestFit="1" customWidth="1"/>
    <col min="3" max="3" width="212.855468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977</v>
      </c>
    </row>
    <row r="7" spans="1:13" ht="88.5" customHeight="1" x14ac:dyDescent="0.25">
      <c r="A7" s="132" t="s">
        <v>978</v>
      </c>
      <c r="B7" s="133" t="s">
        <v>979</v>
      </c>
      <c r="C7" s="134" t="s">
        <v>980</v>
      </c>
    </row>
    <row r="8" spans="1:13" ht="60.75" customHeight="1" x14ac:dyDescent="0.25">
      <c r="A8" s="132" t="s">
        <v>981</v>
      </c>
      <c r="B8" s="133" t="s">
        <v>982</v>
      </c>
      <c r="C8" s="134" t="s">
        <v>983</v>
      </c>
    </row>
    <row r="9" spans="1:13" ht="39" customHeight="1" x14ac:dyDescent="0.25">
      <c r="A9" s="135" t="s">
        <v>984</v>
      </c>
      <c r="B9" s="130" t="s">
        <v>985</v>
      </c>
      <c r="C9" s="131" t="s">
        <v>986</v>
      </c>
    </row>
    <row r="10" spans="1:13" ht="44.25" customHeight="1" x14ac:dyDescent="0.25">
      <c r="A10" s="135" t="s">
        <v>987</v>
      </c>
      <c r="B10" s="130" t="s">
        <v>988</v>
      </c>
      <c r="C10" s="131" t="s">
        <v>989</v>
      </c>
    </row>
    <row r="11" spans="1:13" ht="45" customHeight="1" x14ac:dyDescent="0.25">
      <c r="A11" s="135" t="s">
        <v>990</v>
      </c>
      <c r="B11" s="130" t="s">
        <v>991</v>
      </c>
      <c r="C11" s="131" t="s">
        <v>989</v>
      </c>
    </row>
    <row r="12" spans="1:13" ht="24" customHeight="1" x14ac:dyDescent="0.25">
      <c r="A12" s="135" t="s">
        <v>992</v>
      </c>
      <c r="B12" s="130" t="s">
        <v>993</v>
      </c>
      <c r="C12" s="131" t="s">
        <v>994</v>
      </c>
    </row>
    <row r="13" spans="1:13" ht="62.25" customHeight="1" x14ac:dyDescent="0.25">
      <c r="A13" s="135" t="s">
        <v>995</v>
      </c>
      <c r="B13" s="130" t="s">
        <v>996</v>
      </c>
      <c r="C13" s="131" t="s">
        <v>997</v>
      </c>
    </row>
    <row r="14" spans="1:13" ht="60" x14ac:dyDescent="0.25">
      <c r="A14" s="132" t="s">
        <v>998</v>
      </c>
      <c r="B14" s="133" t="s">
        <v>999</v>
      </c>
      <c r="C14" s="134" t="s">
        <v>1000</v>
      </c>
    </row>
    <row r="15" spans="1:13" ht="27" customHeight="1" x14ac:dyDescent="0.25">
      <c r="A15" s="132" t="s">
        <v>1001</v>
      </c>
      <c r="B15" s="133" t="s">
        <v>1002</v>
      </c>
      <c r="C15" s="134" t="s">
        <v>1003</v>
      </c>
    </row>
    <row r="16" spans="1:13" ht="37.5" customHeight="1" x14ac:dyDescent="0.25">
      <c r="A16" s="132" t="s">
        <v>1004</v>
      </c>
      <c r="B16" s="136" t="s">
        <v>1005</v>
      </c>
      <c r="C16" s="134" t="s">
        <v>1006</v>
      </c>
    </row>
    <row r="17" spans="1:3" ht="94.5" customHeight="1" x14ac:dyDescent="0.25">
      <c r="A17" s="132" t="s">
        <v>1007</v>
      </c>
      <c r="B17" s="136" t="s">
        <v>1008</v>
      </c>
      <c r="C17" s="134" t="s">
        <v>1009</v>
      </c>
    </row>
    <row r="18" spans="1:3" ht="23.25" customHeight="1" x14ac:dyDescent="0.25">
      <c r="A18" s="132" t="s">
        <v>1010</v>
      </c>
      <c r="B18" s="136" t="s">
        <v>1011</v>
      </c>
      <c r="C18" s="134" t="s">
        <v>1012</v>
      </c>
    </row>
    <row r="19" spans="1:3" ht="23.25" customHeight="1" outlineLevel="1" x14ac:dyDescent="0.25">
      <c r="A19" s="132" t="s">
        <v>1013</v>
      </c>
      <c r="B19" s="137" t="s">
        <v>1014</v>
      </c>
      <c r="C19" s="134" t="s">
        <v>1015</v>
      </c>
    </row>
    <row r="20" spans="1:3" ht="52.5" customHeight="1" outlineLevel="1" x14ac:dyDescent="0.25">
      <c r="A20" s="132" t="s">
        <v>1016</v>
      </c>
      <c r="B20" s="138" t="s">
        <v>1017</v>
      </c>
      <c r="C20" s="134" t="s">
        <v>1018</v>
      </c>
    </row>
    <row r="21" spans="1:3" ht="30" outlineLevel="1" x14ac:dyDescent="0.25">
      <c r="A21" s="135" t="s">
        <v>1019</v>
      </c>
      <c r="B21" s="139" t="s">
        <v>1020</v>
      </c>
      <c r="C21" s="131" t="s">
        <v>1021</v>
      </c>
    </row>
    <row r="22" spans="1:3" outlineLevel="1" x14ac:dyDescent="0.25">
      <c r="A22" s="140" t="s">
        <v>1022</v>
      </c>
      <c r="B22" s="141"/>
      <c r="C22" s="25"/>
    </row>
    <row r="23" spans="1:3" outlineLevel="1" x14ac:dyDescent="0.25">
      <c r="A23" s="140" t="s">
        <v>1023</v>
      </c>
      <c r="B23" s="141"/>
      <c r="C23" s="25"/>
    </row>
    <row r="24" spans="1:3" ht="18.75" x14ac:dyDescent="0.25">
      <c r="A24" s="36"/>
      <c r="B24" s="36" t="s">
        <v>1024</v>
      </c>
      <c r="C24" s="128" t="s">
        <v>1025</v>
      </c>
    </row>
    <row r="25" spans="1:3" x14ac:dyDescent="0.25">
      <c r="A25" s="140" t="s">
        <v>1026</v>
      </c>
      <c r="B25" s="45" t="s">
        <v>1027</v>
      </c>
      <c r="C25" s="25" t="s">
        <v>69</v>
      </c>
    </row>
    <row r="26" spans="1:3" x14ac:dyDescent="0.25">
      <c r="A26" s="140" t="s">
        <v>1028</v>
      </c>
      <c r="B26" s="45" t="s">
        <v>1029</v>
      </c>
      <c r="C26" s="25" t="s">
        <v>117</v>
      </c>
    </row>
    <row r="27" spans="1:3" x14ac:dyDescent="0.25">
      <c r="A27" s="140" t="s">
        <v>1030</v>
      </c>
      <c r="B27" s="45" t="s">
        <v>1031</v>
      </c>
      <c r="C27" s="25" t="s">
        <v>1032</v>
      </c>
    </row>
    <row r="28" spans="1:3" outlineLevel="1" x14ac:dyDescent="0.25">
      <c r="A28" s="140" t="s">
        <v>1033</v>
      </c>
      <c r="B28" s="43"/>
      <c r="C28" s="25"/>
    </row>
    <row r="29" spans="1:3" outlineLevel="1" x14ac:dyDescent="0.25">
      <c r="A29" s="140" t="s">
        <v>1034</v>
      </c>
      <c r="B29" s="43"/>
      <c r="C29" s="25"/>
    </row>
    <row r="30" spans="1:3" outlineLevel="1" x14ac:dyDescent="0.25">
      <c r="A30" s="140" t="s">
        <v>1035</v>
      </c>
      <c r="B30" s="45"/>
      <c r="C30" s="25"/>
    </row>
    <row r="31" spans="1:3" ht="18.75" x14ac:dyDescent="0.25">
      <c r="A31" s="36"/>
      <c r="B31" s="36" t="s">
        <v>1036</v>
      </c>
      <c r="C31" s="128" t="s">
        <v>974</v>
      </c>
    </row>
    <row r="32" spans="1:3" ht="207.75" customHeight="1" x14ac:dyDescent="0.25">
      <c r="A32" s="135" t="s">
        <v>1037</v>
      </c>
      <c r="B32" s="130" t="s">
        <v>1038</v>
      </c>
      <c r="C32" s="131" t="s">
        <v>1039</v>
      </c>
    </row>
    <row r="33" spans="1:3" ht="195" x14ac:dyDescent="0.25">
      <c r="A33" s="132" t="s">
        <v>1040</v>
      </c>
      <c r="B33" s="136" t="s">
        <v>1041</v>
      </c>
      <c r="C33" s="142" t="s">
        <v>1042</v>
      </c>
    </row>
    <row r="34" spans="1:3" x14ac:dyDescent="0.25">
      <c r="A34" s="140" t="s">
        <v>1043</v>
      </c>
      <c r="B34" s="43"/>
    </row>
    <row r="35" spans="1:3" x14ac:dyDescent="0.25">
      <c r="A35" s="140" t="s">
        <v>1044</v>
      </c>
      <c r="B35" s="43"/>
    </row>
    <row r="36" spans="1:3" x14ac:dyDescent="0.25">
      <c r="A36" s="140" t="s">
        <v>1045</v>
      </c>
      <c r="B36" s="43"/>
    </row>
    <row r="37" spans="1:3" x14ac:dyDescent="0.25">
      <c r="A37" s="140" t="s">
        <v>1046</v>
      </c>
      <c r="B37" s="43"/>
    </row>
    <row r="38" spans="1:3" ht="77.25" customHeight="1" x14ac:dyDescent="0.25">
      <c r="B38" s="143" t="s">
        <v>1047</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L8" sqref="L8"/>
    </sheetView>
  </sheetViews>
  <sheetFormatPr defaultColWidth="9.140625" defaultRowHeight="15" x14ac:dyDescent="0.25"/>
  <cols>
    <col min="1" max="1" width="242" style="1" customWidth="1"/>
    <col min="2" max="16384" width="9.140625" style="1"/>
  </cols>
  <sheetData>
    <row r="1" spans="1:1" ht="31.5" x14ac:dyDescent="0.25">
      <c r="A1" s="148" t="s">
        <v>1048</v>
      </c>
    </row>
    <row r="3" spans="1:1" x14ac:dyDescent="0.25">
      <c r="A3" s="149"/>
    </row>
    <row r="4" spans="1:1" ht="34.5" x14ac:dyDescent="0.25">
      <c r="A4" s="150" t="s">
        <v>1049</v>
      </c>
    </row>
    <row r="5" spans="1:1" ht="34.5" x14ac:dyDescent="0.25">
      <c r="A5" s="150" t="s">
        <v>1050</v>
      </c>
    </row>
    <row r="6" spans="1:1" ht="34.5" x14ac:dyDescent="0.25">
      <c r="A6" s="150" t="s">
        <v>1051</v>
      </c>
    </row>
    <row r="7" spans="1:1" ht="17.25" x14ac:dyDescent="0.25">
      <c r="A7" s="150"/>
    </row>
    <row r="8" spans="1:1" ht="18.75" x14ac:dyDescent="0.25">
      <c r="A8" s="151" t="s">
        <v>1052</v>
      </c>
    </row>
    <row r="9" spans="1:1" ht="34.5" x14ac:dyDescent="0.3">
      <c r="A9" s="152" t="s">
        <v>1053</v>
      </c>
    </row>
    <row r="10" spans="1:1" ht="69" x14ac:dyDescent="0.25">
      <c r="A10" s="153" t="s">
        <v>1054</v>
      </c>
    </row>
    <row r="11" spans="1:1" ht="34.5" x14ac:dyDescent="0.25">
      <c r="A11" s="153" t="s">
        <v>1055</v>
      </c>
    </row>
    <row r="12" spans="1:1" ht="17.25" x14ac:dyDescent="0.25">
      <c r="A12" s="153" t="s">
        <v>1056</v>
      </c>
    </row>
    <row r="13" spans="1:1" ht="17.25" x14ac:dyDescent="0.25">
      <c r="A13" s="153" t="s">
        <v>1057</v>
      </c>
    </row>
    <row r="14" spans="1:1" ht="34.5" x14ac:dyDescent="0.25">
      <c r="A14" s="153" t="s">
        <v>1058</v>
      </c>
    </row>
    <row r="15" spans="1:1" ht="17.25" x14ac:dyDescent="0.25">
      <c r="A15" s="153"/>
    </row>
    <row r="16" spans="1:1" ht="18.75" x14ac:dyDescent="0.25">
      <c r="A16" s="151" t="s">
        <v>1059</v>
      </c>
    </row>
    <row r="17" spans="1:1" ht="17.25" x14ac:dyDescent="0.25">
      <c r="A17" s="154" t="s">
        <v>1060</v>
      </c>
    </row>
    <row r="18" spans="1:1" ht="34.5" x14ac:dyDescent="0.25">
      <c r="A18" s="155" t="s">
        <v>1061</v>
      </c>
    </row>
    <row r="19" spans="1:1" ht="34.5" x14ac:dyDescent="0.25">
      <c r="A19" s="155" t="s">
        <v>1062</v>
      </c>
    </row>
    <row r="20" spans="1:1" ht="51.75" x14ac:dyDescent="0.25">
      <c r="A20" s="155" t="s">
        <v>1063</v>
      </c>
    </row>
    <row r="21" spans="1:1" ht="86.25" x14ac:dyDescent="0.25">
      <c r="A21" s="155" t="s">
        <v>1064</v>
      </c>
    </row>
    <row r="22" spans="1:1" ht="51.75" x14ac:dyDescent="0.25">
      <c r="A22" s="155" t="s">
        <v>1065</v>
      </c>
    </row>
    <row r="23" spans="1:1" ht="34.5" x14ac:dyDescent="0.25">
      <c r="A23" s="155" t="s">
        <v>1066</v>
      </c>
    </row>
    <row r="24" spans="1:1" ht="17.25" x14ac:dyDescent="0.25">
      <c r="A24" s="155" t="s">
        <v>1067</v>
      </c>
    </row>
    <row r="25" spans="1:1" ht="17.25" x14ac:dyDescent="0.25">
      <c r="A25" s="154" t="s">
        <v>1068</v>
      </c>
    </row>
    <row r="26" spans="1:1" ht="51.75" x14ac:dyDescent="0.3">
      <c r="A26" s="156" t="s">
        <v>1069</v>
      </c>
    </row>
    <row r="27" spans="1:1" ht="17.25" x14ac:dyDescent="0.3">
      <c r="A27" s="156" t="s">
        <v>1070</v>
      </c>
    </row>
    <row r="28" spans="1:1" ht="17.25" x14ac:dyDescent="0.25">
      <c r="A28" s="154" t="s">
        <v>1071</v>
      </c>
    </row>
    <row r="29" spans="1:1" ht="34.5" x14ac:dyDescent="0.25">
      <c r="A29" s="155" t="s">
        <v>1072</v>
      </c>
    </row>
    <row r="30" spans="1:1" ht="34.5" x14ac:dyDescent="0.25">
      <c r="A30" s="155" t="s">
        <v>1073</v>
      </c>
    </row>
    <row r="31" spans="1:1" ht="34.5" x14ac:dyDescent="0.25">
      <c r="A31" s="155" t="s">
        <v>1074</v>
      </c>
    </row>
    <row r="32" spans="1:1" ht="34.5" x14ac:dyDescent="0.25">
      <c r="A32" s="155" t="s">
        <v>1075</v>
      </c>
    </row>
    <row r="33" spans="1:1" ht="17.25" x14ac:dyDescent="0.25">
      <c r="A33" s="155"/>
    </row>
    <row r="34" spans="1:1" ht="18.75" x14ac:dyDescent="0.25">
      <c r="A34" s="151" t="s">
        <v>1076</v>
      </c>
    </row>
    <row r="35" spans="1:1" ht="17.25" x14ac:dyDescent="0.25">
      <c r="A35" s="154" t="s">
        <v>1077</v>
      </c>
    </row>
    <row r="36" spans="1:1" ht="34.5" x14ac:dyDescent="0.25">
      <c r="A36" s="155" t="s">
        <v>1078</v>
      </c>
    </row>
    <row r="37" spans="1:1" ht="34.5" x14ac:dyDescent="0.25">
      <c r="A37" s="155" t="s">
        <v>1079</v>
      </c>
    </row>
    <row r="38" spans="1:1" ht="34.5" x14ac:dyDescent="0.25">
      <c r="A38" s="155" t="s">
        <v>1080</v>
      </c>
    </row>
    <row r="39" spans="1:1" ht="17.25" x14ac:dyDescent="0.25">
      <c r="A39" s="155" t="s">
        <v>1081</v>
      </c>
    </row>
    <row r="40" spans="1:1" ht="34.5" x14ac:dyDescent="0.25">
      <c r="A40" s="155" t="s">
        <v>1082</v>
      </c>
    </row>
    <row r="41" spans="1:1" ht="17.25" x14ac:dyDescent="0.25">
      <c r="A41" s="154" t="s">
        <v>1083</v>
      </c>
    </row>
    <row r="42" spans="1:1" ht="17.25" x14ac:dyDescent="0.25">
      <c r="A42" s="155" t="s">
        <v>1084</v>
      </c>
    </row>
    <row r="43" spans="1:1" ht="17.25" x14ac:dyDescent="0.3">
      <c r="A43" s="156" t="s">
        <v>1085</v>
      </c>
    </row>
    <row r="44" spans="1:1" ht="17.25" x14ac:dyDescent="0.25">
      <c r="A44" s="154" t="s">
        <v>1086</v>
      </c>
    </row>
    <row r="45" spans="1:1" ht="34.5" x14ac:dyDescent="0.3">
      <c r="A45" s="156" t="s">
        <v>1087</v>
      </c>
    </row>
    <row r="46" spans="1:1" ht="34.5" x14ac:dyDescent="0.25">
      <c r="A46" s="155" t="s">
        <v>1088</v>
      </c>
    </row>
    <row r="47" spans="1:1" ht="34.5" x14ac:dyDescent="0.25">
      <c r="A47" s="155" t="s">
        <v>1089</v>
      </c>
    </row>
    <row r="48" spans="1:1" ht="17.25" x14ac:dyDescent="0.25">
      <c r="A48" s="155" t="s">
        <v>1090</v>
      </c>
    </row>
    <row r="49" spans="1:1" ht="17.25" x14ac:dyDescent="0.3">
      <c r="A49" s="156" t="s">
        <v>1091</v>
      </c>
    </row>
    <row r="50" spans="1:1" ht="17.25" x14ac:dyDescent="0.25">
      <c r="A50" s="154" t="s">
        <v>1092</v>
      </c>
    </row>
    <row r="51" spans="1:1" ht="34.5" x14ac:dyDescent="0.3">
      <c r="A51" s="156" t="s">
        <v>1093</v>
      </c>
    </row>
    <row r="52" spans="1:1" ht="17.25" x14ac:dyDescent="0.25">
      <c r="A52" s="155" t="s">
        <v>1094</v>
      </c>
    </row>
    <row r="53" spans="1:1" ht="34.5" x14ac:dyDescent="0.3">
      <c r="A53" s="156" t="s">
        <v>1095</v>
      </c>
    </row>
    <row r="54" spans="1:1" ht="17.25" x14ac:dyDescent="0.25">
      <c r="A54" s="154" t="s">
        <v>1096</v>
      </c>
    </row>
    <row r="55" spans="1:1" ht="17.25" x14ac:dyDescent="0.3">
      <c r="A55" s="156" t="s">
        <v>1097</v>
      </c>
    </row>
    <row r="56" spans="1:1" ht="34.5" x14ac:dyDescent="0.25">
      <c r="A56" s="155" t="s">
        <v>1098</v>
      </c>
    </row>
    <row r="57" spans="1:1" ht="17.25" x14ac:dyDescent="0.25">
      <c r="A57" s="155" t="s">
        <v>1099</v>
      </c>
    </row>
    <row r="58" spans="1:1" ht="17.25" x14ac:dyDescent="0.25">
      <c r="A58" s="155" t="s">
        <v>1100</v>
      </c>
    </row>
    <row r="59" spans="1:1" ht="17.25" x14ac:dyDescent="0.25">
      <c r="A59" s="154" t="s">
        <v>1101</v>
      </c>
    </row>
    <row r="60" spans="1:1" ht="34.5" x14ac:dyDescent="0.25">
      <c r="A60" s="155" t="s">
        <v>1102</v>
      </c>
    </row>
    <row r="61" spans="1:1" ht="17.25" x14ac:dyDescent="0.25">
      <c r="A61" s="157"/>
    </row>
    <row r="62" spans="1:1" ht="18.75" x14ac:dyDescent="0.25">
      <c r="A62" s="151" t="s">
        <v>1103</v>
      </c>
    </row>
    <row r="63" spans="1:1" ht="17.25" x14ac:dyDescent="0.25">
      <c r="A63" s="154" t="s">
        <v>1104</v>
      </c>
    </row>
    <row r="64" spans="1:1" ht="34.5" x14ac:dyDescent="0.25">
      <c r="A64" s="155" t="s">
        <v>1105</v>
      </c>
    </row>
    <row r="65" spans="1:1" ht="17.25" x14ac:dyDescent="0.25">
      <c r="A65" s="155" t="s">
        <v>1106</v>
      </c>
    </row>
    <row r="66" spans="1:1" ht="34.5" x14ac:dyDescent="0.25">
      <c r="A66" s="153" t="s">
        <v>1107</v>
      </c>
    </row>
    <row r="67" spans="1:1" ht="34.5" x14ac:dyDescent="0.25">
      <c r="A67" s="153" t="s">
        <v>1108</v>
      </c>
    </row>
    <row r="68" spans="1:1" ht="34.5" x14ac:dyDescent="0.25">
      <c r="A68" s="153" t="s">
        <v>1109</v>
      </c>
    </row>
    <row r="69" spans="1:1" ht="17.25" x14ac:dyDescent="0.25">
      <c r="A69" s="158" t="s">
        <v>1110</v>
      </c>
    </row>
    <row r="70" spans="1:1" ht="51.75" x14ac:dyDescent="0.25">
      <c r="A70" s="153" t="s">
        <v>1111</v>
      </c>
    </row>
    <row r="71" spans="1:1" ht="17.25" x14ac:dyDescent="0.25">
      <c r="A71" s="153" t="s">
        <v>1112</v>
      </c>
    </row>
    <row r="72" spans="1:1" ht="17.25" x14ac:dyDescent="0.25">
      <c r="A72" s="158" t="s">
        <v>1113</v>
      </c>
    </row>
    <row r="73" spans="1:1" ht="17.25" x14ac:dyDescent="0.25">
      <c r="A73" s="153" t="s">
        <v>1114</v>
      </c>
    </row>
    <row r="74" spans="1:1" ht="17.25" x14ac:dyDescent="0.25">
      <c r="A74" s="158" t="s">
        <v>1115</v>
      </c>
    </row>
    <row r="75" spans="1:1" ht="34.5" x14ac:dyDescent="0.25">
      <c r="A75" s="153" t="s">
        <v>1116</v>
      </c>
    </row>
    <row r="76" spans="1:1" ht="17.25" x14ac:dyDescent="0.25">
      <c r="A76" s="153" t="s">
        <v>1117</v>
      </c>
    </row>
    <row r="77" spans="1:1" ht="51.75" x14ac:dyDescent="0.25">
      <c r="A77" s="153" t="s">
        <v>1118</v>
      </c>
    </row>
    <row r="78" spans="1:1" ht="17.25" x14ac:dyDescent="0.25">
      <c r="A78" s="158" t="s">
        <v>1119</v>
      </c>
    </row>
    <row r="79" spans="1:1" ht="17.25" x14ac:dyDescent="0.3">
      <c r="A79" s="159" t="s">
        <v>1120</v>
      </c>
    </row>
    <row r="80" spans="1:1" ht="17.25" x14ac:dyDescent="0.25">
      <c r="A80" s="158" t="s">
        <v>1121</v>
      </c>
    </row>
    <row r="81" spans="1:1" ht="34.5" x14ac:dyDescent="0.25">
      <c r="A81" s="153" t="s">
        <v>1122</v>
      </c>
    </row>
    <row r="82" spans="1:1" ht="34.5" x14ac:dyDescent="0.25">
      <c r="A82" s="153" t="s">
        <v>1123</v>
      </c>
    </row>
    <row r="83" spans="1:1" ht="34.5" x14ac:dyDescent="0.25">
      <c r="A83" s="153" t="s">
        <v>1124</v>
      </c>
    </row>
    <row r="84" spans="1:1" ht="34.5" x14ac:dyDescent="0.25">
      <c r="A84" s="153" t="s">
        <v>1125</v>
      </c>
    </row>
    <row r="85" spans="1:1" ht="34.5" x14ac:dyDescent="0.25">
      <c r="A85" s="153" t="s">
        <v>1126</v>
      </c>
    </row>
    <row r="86" spans="1:1" ht="17.25" x14ac:dyDescent="0.25">
      <c r="A86" s="158" t="s">
        <v>1127</v>
      </c>
    </row>
    <row r="87" spans="1:1" ht="17.25" x14ac:dyDescent="0.25">
      <c r="A87" s="153" t="s">
        <v>1128</v>
      </c>
    </row>
    <row r="88" spans="1:1" ht="34.5" x14ac:dyDescent="0.25">
      <c r="A88" s="153" t="s">
        <v>1129</v>
      </c>
    </row>
    <row r="89" spans="1:1" ht="17.25" x14ac:dyDescent="0.25">
      <c r="A89" s="158" t="s">
        <v>1130</v>
      </c>
    </row>
    <row r="90" spans="1:1" ht="34.5" x14ac:dyDescent="0.25">
      <c r="A90" s="153" t="s">
        <v>1131</v>
      </c>
    </row>
    <row r="91" spans="1:1" ht="17.25" x14ac:dyDescent="0.25">
      <c r="A91" s="158" t="s">
        <v>1132</v>
      </c>
    </row>
    <row r="92" spans="1:1" ht="17.25" x14ac:dyDescent="0.3">
      <c r="A92" s="159" t="s">
        <v>1133</v>
      </c>
    </row>
    <row r="93" spans="1:1" ht="17.25" x14ac:dyDescent="0.25">
      <c r="A93" s="153" t="s">
        <v>1134</v>
      </c>
    </row>
    <row r="94" spans="1:1" ht="17.25" x14ac:dyDescent="0.25">
      <c r="A94" s="153"/>
    </row>
    <row r="95" spans="1:1" ht="18.75" x14ac:dyDescent="0.25">
      <c r="A95" s="151" t="s">
        <v>1135</v>
      </c>
    </row>
    <row r="96" spans="1:1" ht="34.5" x14ac:dyDescent="0.3">
      <c r="A96" s="159" t="s">
        <v>1136</v>
      </c>
    </row>
    <row r="97" spans="1:1" ht="17.25" x14ac:dyDescent="0.3">
      <c r="A97" s="159" t="s">
        <v>1137</v>
      </c>
    </row>
    <row r="98" spans="1:1" ht="17.25" x14ac:dyDescent="0.25">
      <c r="A98" s="158" t="s">
        <v>1138</v>
      </c>
    </row>
    <row r="99" spans="1:1" ht="17.25" x14ac:dyDescent="0.25">
      <c r="A99" s="150" t="s">
        <v>1139</v>
      </c>
    </row>
    <row r="100" spans="1:1" ht="17.25" x14ac:dyDescent="0.25">
      <c r="A100" s="153" t="s">
        <v>1140</v>
      </c>
    </row>
    <row r="101" spans="1:1" ht="17.25" x14ac:dyDescent="0.25">
      <c r="A101" s="153" t="s">
        <v>1141</v>
      </c>
    </row>
    <row r="102" spans="1:1" ht="17.25" x14ac:dyDescent="0.25">
      <c r="A102" s="153" t="s">
        <v>1142</v>
      </c>
    </row>
    <row r="103" spans="1:1" ht="17.25" x14ac:dyDescent="0.25">
      <c r="A103" s="153" t="s">
        <v>1143</v>
      </c>
    </row>
    <row r="104" spans="1:1" ht="34.5" x14ac:dyDescent="0.25">
      <c r="A104" s="153" t="s">
        <v>1144</v>
      </c>
    </row>
    <row r="105" spans="1:1" ht="17.25" x14ac:dyDescent="0.25">
      <c r="A105" s="150" t="s">
        <v>1145</v>
      </c>
    </row>
    <row r="106" spans="1:1" ht="17.25" x14ac:dyDescent="0.25">
      <c r="A106" s="153" t="s">
        <v>1146</v>
      </c>
    </row>
    <row r="107" spans="1:1" ht="17.25" x14ac:dyDescent="0.25">
      <c r="A107" s="153" t="s">
        <v>1147</v>
      </c>
    </row>
    <row r="108" spans="1:1" ht="17.25" x14ac:dyDescent="0.25">
      <c r="A108" s="153" t="s">
        <v>1148</v>
      </c>
    </row>
    <row r="109" spans="1:1" ht="17.25" x14ac:dyDescent="0.25">
      <c r="A109" s="153" t="s">
        <v>1149</v>
      </c>
    </row>
    <row r="110" spans="1:1" ht="17.25" x14ac:dyDescent="0.25">
      <c r="A110" s="153" t="s">
        <v>1150</v>
      </c>
    </row>
    <row r="111" spans="1:1" ht="17.25" x14ac:dyDescent="0.25">
      <c r="A111" s="153" t="s">
        <v>1151</v>
      </c>
    </row>
    <row r="112" spans="1:1" ht="17.25" x14ac:dyDescent="0.25">
      <c r="A112" s="158" t="s">
        <v>1152</v>
      </c>
    </row>
    <row r="113" spans="1:1" ht="17.25" x14ac:dyDescent="0.25">
      <c r="A113" s="153" t="s">
        <v>1153</v>
      </c>
    </row>
    <row r="114" spans="1:1" ht="17.25" x14ac:dyDescent="0.25">
      <c r="A114" s="150" t="s">
        <v>1154</v>
      </c>
    </row>
    <row r="115" spans="1:1" ht="17.25" x14ac:dyDescent="0.25">
      <c r="A115" s="153" t="s">
        <v>1155</v>
      </c>
    </row>
    <row r="116" spans="1:1" ht="17.25" x14ac:dyDescent="0.25">
      <c r="A116" s="153" t="s">
        <v>1156</v>
      </c>
    </row>
    <row r="117" spans="1:1" ht="17.25" x14ac:dyDescent="0.25">
      <c r="A117" s="150" t="s">
        <v>1157</v>
      </c>
    </row>
    <row r="118" spans="1:1" ht="17.25" x14ac:dyDescent="0.25">
      <c r="A118" s="153" t="s">
        <v>1158</v>
      </c>
    </row>
    <row r="119" spans="1:1" ht="17.25" x14ac:dyDescent="0.25">
      <c r="A119" s="153" t="s">
        <v>1159</v>
      </c>
    </row>
    <row r="120" spans="1:1" ht="17.25" x14ac:dyDescent="0.25">
      <c r="A120" s="153" t="s">
        <v>1160</v>
      </c>
    </row>
    <row r="121" spans="1:1" ht="17.25" x14ac:dyDescent="0.25">
      <c r="A121" s="158" t="s">
        <v>1161</v>
      </c>
    </row>
    <row r="122" spans="1:1" ht="17.25" x14ac:dyDescent="0.25">
      <c r="A122" s="150" t="s">
        <v>1162</v>
      </c>
    </row>
    <row r="123" spans="1:1" ht="17.25" x14ac:dyDescent="0.25">
      <c r="A123" s="150" t="s">
        <v>1163</v>
      </c>
    </row>
    <row r="124" spans="1:1" ht="17.25" x14ac:dyDescent="0.25">
      <c r="A124" s="153" t="s">
        <v>1164</v>
      </c>
    </row>
    <row r="125" spans="1:1" ht="17.25" x14ac:dyDescent="0.25">
      <c r="A125" s="153" t="s">
        <v>1165</v>
      </c>
    </row>
    <row r="126" spans="1:1" ht="17.25" x14ac:dyDescent="0.25">
      <c r="A126" s="153" t="s">
        <v>1166</v>
      </c>
    </row>
    <row r="127" spans="1:1" ht="17.25" x14ac:dyDescent="0.25">
      <c r="A127" s="153" t="s">
        <v>1167</v>
      </c>
    </row>
    <row r="128" spans="1:1" ht="17.25" x14ac:dyDescent="0.25">
      <c r="A128" s="153" t="s">
        <v>1168</v>
      </c>
    </row>
    <row r="129" spans="1:1" ht="17.25" x14ac:dyDescent="0.25">
      <c r="A129" s="158" t="s">
        <v>1169</v>
      </c>
    </row>
    <row r="130" spans="1:1" ht="34.5" x14ac:dyDescent="0.25">
      <c r="A130" s="153" t="s">
        <v>1170</v>
      </c>
    </row>
    <row r="131" spans="1:1" ht="69" x14ac:dyDescent="0.25">
      <c r="A131" s="153" t="s">
        <v>1171</v>
      </c>
    </row>
    <row r="132" spans="1:1" ht="34.5" x14ac:dyDescent="0.25">
      <c r="A132" s="153" t="s">
        <v>1172</v>
      </c>
    </row>
    <row r="133" spans="1:1" ht="17.25" x14ac:dyDescent="0.25">
      <c r="A133" s="158" t="s">
        <v>1173</v>
      </c>
    </row>
    <row r="134" spans="1:1" ht="34.5" x14ac:dyDescent="0.25">
      <c r="A134" s="150" t="s">
        <v>1174</v>
      </c>
    </row>
    <row r="135" spans="1:1" ht="17.25" x14ac:dyDescent="0.25">
      <c r="A135" s="150"/>
    </row>
    <row r="136" spans="1:1" ht="18.75" x14ac:dyDescent="0.25">
      <c r="A136" s="151" t="s">
        <v>1175</v>
      </c>
    </row>
    <row r="137" spans="1:1" ht="17.25" x14ac:dyDescent="0.25">
      <c r="A137" s="153" t="s">
        <v>1176</v>
      </c>
    </row>
    <row r="138" spans="1:1" ht="34.5" x14ac:dyDescent="0.25">
      <c r="A138" s="155" t="s">
        <v>1177</v>
      </c>
    </row>
    <row r="139" spans="1:1" ht="34.5" x14ac:dyDescent="0.25">
      <c r="A139" s="155" t="s">
        <v>1178</v>
      </c>
    </row>
    <row r="140" spans="1:1" ht="17.25" x14ac:dyDescent="0.25">
      <c r="A140" s="154" t="s">
        <v>1179</v>
      </c>
    </row>
    <row r="141" spans="1:1" ht="17.25" x14ac:dyDescent="0.25">
      <c r="A141" s="160" t="s">
        <v>1180</v>
      </c>
    </row>
    <row r="142" spans="1:1" ht="34.5" x14ac:dyDescent="0.3">
      <c r="A142" s="156" t="s">
        <v>1181</v>
      </c>
    </row>
    <row r="143" spans="1:1" ht="17.25" x14ac:dyDescent="0.25">
      <c r="A143" s="155" t="s">
        <v>1182</v>
      </c>
    </row>
    <row r="144" spans="1:1" ht="17.25" x14ac:dyDescent="0.25">
      <c r="A144" s="155" t="s">
        <v>1183</v>
      </c>
    </row>
    <row r="145" spans="1:1" ht="17.25" x14ac:dyDescent="0.25">
      <c r="A145" s="160" t="s">
        <v>1184</v>
      </c>
    </row>
    <row r="146" spans="1:1" ht="17.25" x14ac:dyDescent="0.25">
      <c r="A146" s="154" t="s">
        <v>1185</v>
      </c>
    </row>
    <row r="147" spans="1:1" ht="17.25" x14ac:dyDescent="0.25">
      <c r="A147" s="160" t="s">
        <v>1186</v>
      </c>
    </row>
    <row r="148" spans="1:1" ht="17.25" x14ac:dyDescent="0.25">
      <c r="A148" s="155" t="s">
        <v>1187</v>
      </c>
    </row>
    <row r="149" spans="1:1" ht="17.25" x14ac:dyDescent="0.25">
      <c r="A149" s="155" t="s">
        <v>1188</v>
      </c>
    </row>
    <row r="150" spans="1:1" ht="17.25" x14ac:dyDescent="0.25">
      <c r="A150" s="155" t="s">
        <v>1189</v>
      </c>
    </row>
    <row r="151" spans="1:1" ht="34.5" x14ac:dyDescent="0.25">
      <c r="A151" s="160" t="s">
        <v>1190</v>
      </c>
    </row>
    <row r="152" spans="1:1" ht="17.25" x14ac:dyDescent="0.25">
      <c r="A152" s="154" t="s">
        <v>1191</v>
      </c>
    </row>
    <row r="153" spans="1:1" ht="17.25" x14ac:dyDescent="0.25">
      <c r="A153" s="155" t="s">
        <v>1192</v>
      </c>
    </row>
    <row r="154" spans="1:1" ht="17.25" x14ac:dyDescent="0.25">
      <c r="A154" s="155" t="s">
        <v>1193</v>
      </c>
    </row>
    <row r="155" spans="1:1" ht="17.25" x14ac:dyDescent="0.25">
      <c r="A155" s="155" t="s">
        <v>1194</v>
      </c>
    </row>
    <row r="156" spans="1:1" ht="17.25" x14ac:dyDescent="0.25">
      <c r="A156" s="155" t="s">
        <v>1195</v>
      </c>
    </row>
    <row r="157" spans="1:1" ht="34.5" x14ac:dyDescent="0.25">
      <c r="A157" s="155" t="s">
        <v>1196</v>
      </c>
    </row>
    <row r="158" spans="1:1" ht="34.5" x14ac:dyDescent="0.25">
      <c r="A158" s="155" t="s">
        <v>1197</v>
      </c>
    </row>
    <row r="159" spans="1:1" ht="17.25" x14ac:dyDescent="0.25">
      <c r="A159" s="154" t="s">
        <v>1198</v>
      </c>
    </row>
    <row r="160" spans="1:1" ht="34.5" x14ac:dyDescent="0.25">
      <c r="A160" s="155" t="s">
        <v>1199</v>
      </c>
    </row>
    <row r="161" spans="1:1" ht="34.5" x14ac:dyDescent="0.25">
      <c r="A161" s="155" t="s">
        <v>1200</v>
      </c>
    </row>
    <row r="162" spans="1:1" ht="17.25" x14ac:dyDescent="0.25">
      <c r="A162" s="155" t="s">
        <v>1201</v>
      </c>
    </row>
    <row r="163" spans="1:1" ht="17.25" x14ac:dyDescent="0.25">
      <c r="A163" s="154" t="s">
        <v>1202</v>
      </c>
    </row>
    <row r="164" spans="1:1" ht="34.5" x14ac:dyDescent="0.3">
      <c r="A164" s="161" t="s">
        <v>1203</v>
      </c>
    </row>
    <row r="165" spans="1:1" ht="34.5" x14ac:dyDescent="0.25">
      <c r="A165" s="155" t="s">
        <v>1204</v>
      </c>
    </row>
    <row r="166" spans="1:1" ht="17.25" x14ac:dyDescent="0.25">
      <c r="A166" s="154" t="s">
        <v>1205</v>
      </c>
    </row>
    <row r="167" spans="1:1" ht="17.25" x14ac:dyDescent="0.25">
      <c r="A167" s="155" t="s">
        <v>1206</v>
      </c>
    </row>
    <row r="168" spans="1:1" ht="17.25" x14ac:dyDescent="0.25">
      <c r="A168" s="154" t="s">
        <v>1207</v>
      </c>
    </row>
    <row r="169" spans="1:1" ht="17.25" x14ac:dyDescent="0.3">
      <c r="A169" s="156" t="s">
        <v>1208</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1"/>
  <sheetViews>
    <sheetView tabSelected="1" topLeftCell="B154" zoomScale="70" zoomScaleNormal="70" zoomScaleSheetLayoutView="80" zoomScalePageLayoutView="60" workbookViewId="0">
      <selection activeCell="K188" sqref="K188"/>
    </sheetView>
  </sheetViews>
  <sheetFormatPr defaultRowHeight="12.75" x14ac:dyDescent="0.2"/>
  <cols>
    <col min="1" max="1" width="6.28515625" style="162" hidden="1" customWidth="1"/>
    <col min="2" max="2" width="21.7109375" style="164" customWidth="1"/>
    <col min="3" max="3" width="8.42578125" style="164" customWidth="1"/>
    <col min="4" max="4" width="25.42578125" style="164" customWidth="1"/>
    <col min="5" max="5" width="34.42578125" style="164" customWidth="1"/>
    <col min="6" max="6" width="26.28515625" style="164" customWidth="1"/>
    <col min="7" max="7" width="24" style="164" customWidth="1"/>
    <col min="8" max="8" width="28" style="164" bestFit="1" customWidth="1"/>
    <col min="9" max="9" width="30.140625" style="164" customWidth="1"/>
    <col min="10" max="10" width="33.42578125" style="164" customWidth="1"/>
    <col min="11" max="11" width="28.42578125" style="164" customWidth="1"/>
    <col min="12" max="12" width="25.5703125" style="164"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32" t="s">
        <v>1209</v>
      </c>
      <c r="E1" s="432"/>
      <c r="F1" s="432"/>
      <c r="G1" s="432"/>
      <c r="H1" s="432"/>
      <c r="I1" s="432"/>
      <c r="J1" s="432"/>
      <c r="K1" s="432"/>
      <c r="L1" s="432"/>
    </row>
    <row r="2" spans="1:16" ht="18" x14ac:dyDescent="0.25">
      <c r="G2" s="165" t="s">
        <v>1210</v>
      </c>
      <c r="H2" s="166" t="s">
        <v>7</v>
      </c>
      <c r="I2" s="167"/>
    </row>
    <row r="3" spans="1:16" ht="18" x14ac:dyDescent="0.25">
      <c r="D3" s="168"/>
      <c r="G3" s="165" t="s">
        <v>1211</v>
      </c>
      <c r="H3" s="166" t="s">
        <v>5</v>
      </c>
      <c r="I3" s="167"/>
    </row>
    <row r="4" spans="1:16" ht="20.25" customHeight="1" x14ac:dyDescent="0.2"/>
    <row r="5" spans="1:16" ht="48.75" customHeight="1" x14ac:dyDescent="0.2">
      <c r="B5" s="433" t="s">
        <v>1212</v>
      </c>
      <c r="C5" s="433"/>
      <c r="D5" s="433"/>
      <c r="E5" s="433"/>
      <c r="F5" s="433"/>
      <c r="G5" s="433"/>
      <c r="H5" s="433"/>
      <c r="I5" s="433"/>
      <c r="J5" s="433"/>
      <c r="K5" s="433"/>
      <c r="L5" s="433"/>
      <c r="M5" s="433"/>
    </row>
    <row r="6" spans="1:16" ht="70.5" customHeight="1" x14ac:dyDescent="0.2">
      <c r="B6" s="433" t="s">
        <v>1213</v>
      </c>
      <c r="C6" s="433"/>
      <c r="D6" s="433"/>
      <c r="E6" s="433"/>
      <c r="F6" s="433"/>
      <c r="G6" s="433"/>
      <c r="H6" s="433"/>
      <c r="I6" s="433"/>
      <c r="J6" s="433"/>
      <c r="K6" s="433"/>
      <c r="L6" s="433"/>
      <c r="M6" s="433"/>
    </row>
    <row r="7" spans="1:16" ht="70.5" customHeight="1" x14ac:dyDescent="0.2">
      <c r="B7" s="433" t="s">
        <v>1214</v>
      </c>
      <c r="C7" s="433"/>
      <c r="D7" s="433"/>
      <c r="E7" s="433"/>
      <c r="F7" s="433"/>
      <c r="G7" s="433"/>
      <c r="H7" s="433"/>
      <c r="I7" s="433"/>
      <c r="J7" s="433"/>
      <c r="K7" s="433"/>
      <c r="L7" s="433"/>
      <c r="M7" s="433"/>
      <c r="N7" s="169"/>
    </row>
    <row r="8" spans="1:16" ht="56.25" customHeight="1" x14ac:dyDescent="0.2">
      <c r="B8" s="433" t="s">
        <v>1215</v>
      </c>
      <c r="C8" s="433"/>
      <c r="D8" s="433"/>
      <c r="E8" s="433"/>
      <c r="F8" s="433"/>
      <c r="G8" s="433"/>
      <c r="H8" s="433"/>
      <c r="I8" s="433"/>
      <c r="J8" s="433"/>
      <c r="K8" s="433"/>
      <c r="L8" s="433"/>
      <c r="M8" s="433"/>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1216</v>
      </c>
      <c r="B10" s="171" t="s">
        <v>1216</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1217</v>
      </c>
      <c r="B12" s="181" t="s">
        <v>1218</v>
      </c>
      <c r="C12" s="434" t="s">
        <v>1219</v>
      </c>
      <c r="D12" s="434"/>
      <c r="E12" s="434" t="s">
        <v>1220</v>
      </c>
      <c r="F12" s="434"/>
      <c r="G12" s="181" t="s">
        <v>1221</v>
      </c>
      <c r="H12" s="181" t="s">
        <v>1222</v>
      </c>
      <c r="I12" s="181" t="s">
        <v>1223</v>
      </c>
      <c r="J12" s="182" t="s">
        <v>1224</v>
      </c>
      <c r="K12" s="181" t="s">
        <v>1225</v>
      </c>
      <c r="L12" s="181" t="s">
        <v>1226</v>
      </c>
    </row>
    <row r="13" spans="1:16" s="185" customFormat="1" ht="21.75" customHeight="1" x14ac:dyDescent="0.2">
      <c r="A13" s="184"/>
    </row>
    <row r="14" spans="1:16" s="185" customFormat="1" ht="23.1" customHeight="1" x14ac:dyDescent="0.2">
      <c r="A14" s="184"/>
      <c r="B14" s="186" t="s">
        <v>1227</v>
      </c>
      <c r="C14" s="186" t="s">
        <v>1228</v>
      </c>
      <c r="D14" s="187">
        <v>1750000000</v>
      </c>
      <c r="E14" s="435">
        <v>6.2500000000000003E-3</v>
      </c>
      <c r="F14" s="435"/>
      <c r="G14" s="186" t="s">
        <v>1229</v>
      </c>
      <c r="H14" s="188">
        <v>1.45</v>
      </c>
      <c r="I14" s="189">
        <v>2537500000</v>
      </c>
      <c r="J14" s="190">
        <v>43675</v>
      </c>
      <c r="K14" s="190" t="s">
        <v>1230</v>
      </c>
      <c r="L14" s="186" t="s">
        <v>1231</v>
      </c>
    </row>
    <row r="15" spans="1:16" s="185" customFormat="1" ht="23.1" customHeight="1" x14ac:dyDescent="0.2">
      <c r="A15" s="184"/>
      <c r="B15" s="186" t="s">
        <v>1232</v>
      </c>
      <c r="C15" s="186" t="s">
        <v>1233</v>
      </c>
      <c r="D15" s="187">
        <v>1750000000</v>
      </c>
      <c r="E15" s="435">
        <v>2.2499999999999999E-2</v>
      </c>
      <c r="F15" s="435"/>
      <c r="G15" s="186" t="s">
        <v>1229</v>
      </c>
      <c r="H15" s="188">
        <v>1.0954999999999999</v>
      </c>
      <c r="I15" s="189">
        <v>1917125000</v>
      </c>
      <c r="J15" s="190">
        <v>43733</v>
      </c>
      <c r="K15" s="190" t="s">
        <v>1230</v>
      </c>
      <c r="L15" s="186" t="s">
        <v>1231</v>
      </c>
    </row>
    <row r="16" spans="1:16" s="185" customFormat="1" ht="23.1" customHeight="1" x14ac:dyDescent="0.2">
      <c r="A16" s="184"/>
      <c r="B16" s="186" t="s">
        <v>1234</v>
      </c>
      <c r="C16" s="186" t="s">
        <v>1228</v>
      </c>
      <c r="D16" s="187">
        <v>1000000000</v>
      </c>
      <c r="E16" s="435">
        <v>7.4999999999999997E-3</v>
      </c>
      <c r="F16" s="435"/>
      <c r="G16" s="186" t="s">
        <v>1229</v>
      </c>
      <c r="H16" s="188">
        <v>1.423</v>
      </c>
      <c r="I16" s="189">
        <v>1423000000</v>
      </c>
      <c r="J16" s="190">
        <v>44498</v>
      </c>
      <c r="K16" s="190" t="s">
        <v>1230</v>
      </c>
      <c r="L16" s="186" t="s">
        <v>1231</v>
      </c>
    </row>
    <row r="17" spans="1:12" s="185" customFormat="1" ht="23.1" customHeight="1" x14ac:dyDescent="0.2">
      <c r="A17" s="184"/>
      <c r="B17" s="186" t="s">
        <v>1235</v>
      </c>
      <c r="C17" s="186" t="s">
        <v>1236</v>
      </c>
      <c r="D17" s="187">
        <v>1000000000</v>
      </c>
      <c r="E17" s="436" t="s">
        <v>1237</v>
      </c>
      <c r="F17" s="436"/>
      <c r="G17" s="186" t="s">
        <v>1238</v>
      </c>
      <c r="H17" s="188">
        <v>0.998</v>
      </c>
      <c r="I17" s="189">
        <v>998000000</v>
      </c>
      <c r="J17" s="190">
        <v>43775</v>
      </c>
      <c r="K17" s="190" t="s">
        <v>1230</v>
      </c>
      <c r="L17" s="186" t="s">
        <v>1231</v>
      </c>
    </row>
    <row r="18" spans="1:12" s="185" customFormat="1" ht="23.1" customHeight="1" x14ac:dyDescent="0.2">
      <c r="A18" s="184"/>
      <c r="B18" s="186" t="s">
        <v>1239</v>
      </c>
      <c r="C18" s="186" t="s">
        <v>1233</v>
      </c>
      <c r="D18" s="187">
        <v>1750000000</v>
      </c>
      <c r="E18" s="431">
        <v>1.95E-2</v>
      </c>
      <c r="F18" s="431"/>
      <c r="G18" s="186" t="s">
        <v>1229</v>
      </c>
      <c r="H18" s="188">
        <v>1.2483</v>
      </c>
      <c r="I18" s="189">
        <v>2184525000</v>
      </c>
      <c r="J18" s="190">
        <v>43923</v>
      </c>
      <c r="K18" s="190" t="s">
        <v>1230</v>
      </c>
      <c r="L18" s="186" t="s">
        <v>1231</v>
      </c>
    </row>
    <row r="19" spans="1:12" s="185" customFormat="1" ht="23.1" customHeight="1" x14ac:dyDescent="0.2">
      <c r="A19" s="184"/>
      <c r="B19" s="186" t="s">
        <v>1240</v>
      </c>
      <c r="C19" s="186" t="s">
        <v>1228</v>
      </c>
      <c r="D19" s="187">
        <v>1250000000</v>
      </c>
      <c r="E19" s="431">
        <v>2.5000000000000001E-3</v>
      </c>
      <c r="F19" s="431"/>
      <c r="G19" s="186" t="s">
        <v>1229</v>
      </c>
      <c r="H19" s="188">
        <v>1.3158697399999999</v>
      </c>
      <c r="I19" s="189">
        <v>1644837174.9999998</v>
      </c>
      <c r="J19" s="190">
        <v>44678</v>
      </c>
      <c r="K19" s="190" t="s">
        <v>1230</v>
      </c>
      <c r="L19" s="186" t="s">
        <v>1231</v>
      </c>
    </row>
    <row r="20" spans="1:12" s="185" customFormat="1" ht="23.1" customHeight="1" x14ac:dyDescent="0.2">
      <c r="A20" s="184"/>
      <c r="B20" s="186" t="s">
        <v>1241</v>
      </c>
      <c r="C20" s="186" t="s">
        <v>1228</v>
      </c>
      <c r="D20" s="187">
        <v>1250000000</v>
      </c>
      <c r="E20" s="431">
        <v>5.0000000000000001E-3</v>
      </c>
      <c r="F20" s="431"/>
      <c r="G20" s="186" t="s">
        <v>1229</v>
      </c>
      <c r="H20" s="188">
        <v>1.393464</v>
      </c>
      <c r="I20" s="189">
        <v>1741830000</v>
      </c>
      <c r="J20" s="190">
        <v>43997</v>
      </c>
      <c r="K20" s="190" t="s">
        <v>1230</v>
      </c>
      <c r="L20" s="186" t="s">
        <v>1231</v>
      </c>
    </row>
    <row r="21" spans="1:12" s="185" customFormat="1" ht="23.1" customHeight="1" x14ac:dyDescent="0.2">
      <c r="A21" s="184"/>
      <c r="B21" s="186" t="s">
        <v>1242</v>
      </c>
      <c r="C21" s="186" t="s">
        <v>1228</v>
      </c>
      <c r="D21" s="187">
        <v>1000000000</v>
      </c>
      <c r="E21" s="431">
        <v>3.7499999999999999E-3</v>
      </c>
      <c r="F21" s="431"/>
      <c r="G21" s="186" t="s">
        <v>1229</v>
      </c>
      <c r="H21" s="188">
        <v>1.5035000000000001</v>
      </c>
      <c r="I21" s="189">
        <v>1503500000</v>
      </c>
      <c r="J21" s="190">
        <v>44208</v>
      </c>
      <c r="K21" s="190" t="s">
        <v>1230</v>
      </c>
      <c r="L21" s="186" t="s">
        <v>1231</v>
      </c>
    </row>
    <row r="22" spans="1:12" s="185" customFormat="1" ht="23.1" customHeight="1" x14ac:dyDescent="0.2">
      <c r="A22" s="184"/>
      <c r="B22" s="186" t="s">
        <v>1243</v>
      </c>
      <c r="C22" s="186" t="s">
        <v>1244</v>
      </c>
      <c r="D22" s="187">
        <v>400000000</v>
      </c>
      <c r="E22" s="431" t="s">
        <v>1245</v>
      </c>
      <c r="F22" s="431"/>
      <c r="G22" s="186" t="s">
        <v>1238</v>
      </c>
      <c r="H22" s="188">
        <v>2.0216599999999998</v>
      </c>
      <c r="I22" s="189">
        <v>808663999.99999988</v>
      </c>
      <c r="J22" s="190">
        <v>43497</v>
      </c>
      <c r="K22" s="190" t="s">
        <v>1230</v>
      </c>
      <c r="L22" s="186" t="s">
        <v>1231</v>
      </c>
    </row>
    <row r="23" spans="1:12" s="185" customFormat="1" ht="23.1" customHeight="1" x14ac:dyDescent="0.2">
      <c r="A23" s="184"/>
      <c r="B23" s="186" t="s">
        <v>1246</v>
      </c>
      <c r="C23" s="186" t="s">
        <v>1233</v>
      </c>
      <c r="D23" s="187">
        <v>1750000000</v>
      </c>
      <c r="E23" s="431">
        <v>2.2499999999999999E-2</v>
      </c>
      <c r="F23" s="431"/>
      <c r="G23" s="186" t="s">
        <v>1229</v>
      </c>
      <c r="H23" s="188">
        <v>1.3274999999999999</v>
      </c>
      <c r="I23" s="189">
        <v>2323125000</v>
      </c>
      <c r="J23" s="190">
        <v>44270</v>
      </c>
      <c r="K23" s="190" t="s">
        <v>1230</v>
      </c>
      <c r="L23" s="186" t="s">
        <v>1231</v>
      </c>
    </row>
    <row r="24" spans="1:12" s="185" customFormat="1" ht="23.1" customHeight="1" x14ac:dyDescent="0.2">
      <c r="A24" s="184"/>
      <c r="B24" s="186" t="s">
        <v>1247</v>
      </c>
      <c r="C24" s="186" t="s">
        <v>1233</v>
      </c>
      <c r="D24" s="187">
        <v>500000000</v>
      </c>
      <c r="E24" s="431">
        <v>2.2499999999999999E-2</v>
      </c>
      <c r="F24" s="431"/>
      <c r="G24" s="186" t="s">
        <v>1229</v>
      </c>
      <c r="H24" s="188">
        <v>1.284</v>
      </c>
      <c r="I24" s="189">
        <v>642000000</v>
      </c>
      <c r="J24" s="190">
        <v>44270</v>
      </c>
      <c r="K24" s="190" t="s">
        <v>1230</v>
      </c>
      <c r="L24" s="186" t="s">
        <v>1231</v>
      </c>
    </row>
    <row r="25" spans="1:12" s="185" customFormat="1" ht="23.1" customHeight="1" x14ac:dyDescent="0.2">
      <c r="A25" s="184"/>
      <c r="B25" s="186" t="s">
        <v>1248</v>
      </c>
      <c r="C25" s="186" t="s">
        <v>1228</v>
      </c>
      <c r="D25" s="187">
        <v>1000000000</v>
      </c>
      <c r="E25" s="431">
        <v>3.7499999999999999E-3</v>
      </c>
      <c r="F25" s="431"/>
      <c r="G25" s="186" t="s">
        <v>1229</v>
      </c>
      <c r="H25" s="188">
        <v>1.4373</v>
      </c>
      <c r="I25" s="189">
        <v>1437300000</v>
      </c>
      <c r="J25" s="190">
        <v>45043</v>
      </c>
      <c r="K25" s="190" t="s">
        <v>1230</v>
      </c>
      <c r="L25" s="186" t="s">
        <v>1231</v>
      </c>
    </row>
    <row r="26" spans="1:12" s="185" customFormat="1" ht="23.1" customHeight="1" x14ac:dyDescent="0.2">
      <c r="A26" s="184"/>
      <c r="B26" s="186" t="s">
        <v>1249</v>
      </c>
      <c r="C26" s="186" t="s">
        <v>1250</v>
      </c>
      <c r="D26" s="187">
        <v>1500000000</v>
      </c>
      <c r="E26" s="431">
        <v>1.6799999999999999E-2</v>
      </c>
      <c r="F26" s="431"/>
      <c r="G26" s="186" t="s">
        <v>1229</v>
      </c>
      <c r="H26" s="188">
        <v>1</v>
      </c>
      <c r="I26" s="189">
        <v>1500000000</v>
      </c>
      <c r="J26" s="190">
        <v>44355</v>
      </c>
      <c r="K26" s="190" t="s">
        <v>1230</v>
      </c>
      <c r="L26" s="186" t="s">
        <v>1231</v>
      </c>
    </row>
    <row r="27" spans="1:12" s="185" customFormat="1" ht="23.1" customHeight="1" x14ac:dyDescent="0.2">
      <c r="A27" s="184"/>
      <c r="B27" s="186" t="s">
        <v>1251</v>
      </c>
      <c r="C27" s="186" t="s">
        <v>1250</v>
      </c>
      <c r="D27" s="187">
        <v>1000000000</v>
      </c>
      <c r="E27" s="431">
        <v>1.6799999999999999E-2</v>
      </c>
      <c r="F27" s="431"/>
      <c r="G27" s="186" t="s">
        <v>1229</v>
      </c>
      <c r="H27" s="188">
        <v>1</v>
      </c>
      <c r="I27" s="189">
        <v>1000000000</v>
      </c>
      <c r="J27" s="190">
        <v>44355</v>
      </c>
      <c r="K27" s="190" t="s">
        <v>1230</v>
      </c>
      <c r="L27" s="186" t="s">
        <v>1231</v>
      </c>
    </row>
    <row r="28" spans="1:12" s="185" customFormat="1" ht="23.1" customHeight="1" x14ac:dyDescent="0.2">
      <c r="A28" s="184"/>
      <c r="B28" s="186" t="s">
        <v>1252</v>
      </c>
      <c r="C28" s="186" t="s">
        <v>1250</v>
      </c>
      <c r="D28" s="187">
        <v>500000000</v>
      </c>
      <c r="E28" s="431">
        <v>1.6799999999999999E-2</v>
      </c>
      <c r="F28" s="431"/>
      <c r="G28" s="186" t="s">
        <v>1229</v>
      </c>
      <c r="H28" s="188">
        <v>1</v>
      </c>
      <c r="I28" s="189">
        <v>500000000</v>
      </c>
      <c r="J28" s="190">
        <v>44355</v>
      </c>
      <c r="K28" s="190" t="s">
        <v>1230</v>
      </c>
      <c r="L28" s="186" t="s">
        <v>1231</v>
      </c>
    </row>
    <row r="29" spans="1:12" s="185" customFormat="1" ht="23.1" customHeight="1" x14ac:dyDescent="0.2">
      <c r="A29" s="184"/>
      <c r="B29" s="186" t="s">
        <v>1253</v>
      </c>
      <c r="C29" s="186" t="s">
        <v>1233</v>
      </c>
      <c r="D29" s="187">
        <v>1750000000</v>
      </c>
      <c r="E29" s="437">
        <v>2.5000000000000001E-2</v>
      </c>
      <c r="F29" s="437"/>
      <c r="G29" s="186" t="s">
        <v>1229</v>
      </c>
      <c r="H29" s="188">
        <v>1.3226</v>
      </c>
      <c r="I29" s="189">
        <v>2314550000</v>
      </c>
      <c r="J29" s="190">
        <v>44579</v>
      </c>
      <c r="K29" s="190" t="s">
        <v>1230</v>
      </c>
      <c r="L29" s="186" t="s">
        <v>1231</v>
      </c>
    </row>
    <row r="30" spans="1:12" s="185" customFormat="1" ht="23.1" customHeight="1" x14ac:dyDescent="0.2">
      <c r="A30" s="184"/>
      <c r="B30" s="186" t="s">
        <v>1254</v>
      </c>
      <c r="C30" s="186" t="s">
        <v>1244</v>
      </c>
      <c r="D30" s="187">
        <v>250000000</v>
      </c>
      <c r="E30" s="437">
        <v>0.01</v>
      </c>
      <c r="F30" s="437"/>
      <c r="G30" s="186" t="s">
        <v>1229</v>
      </c>
      <c r="H30" s="188">
        <v>1.6426716800000001</v>
      </c>
      <c r="I30" s="189">
        <v>410667920</v>
      </c>
      <c r="J30" s="190">
        <v>44543</v>
      </c>
      <c r="K30" s="190" t="s">
        <v>1230</v>
      </c>
      <c r="L30" s="186" t="s">
        <v>1231</v>
      </c>
    </row>
    <row r="31" spans="1:12" s="185" customFormat="1" ht="23.1" customHeight="1" x14ac:dyDescent="0.2">
      <c r="A31" s="184"/>
      <c r="B31" s="186" t="s">
        <v>1255</v>
      </c>
      <c r="C31" s="186" t="s">
        <v>1228</v>
      </c>
      <c r="D31" s="187">
        <v>1250000000</v>
      </c>
      <c r="E31" s="437">
        <v>5.0000000000000001E-3</v>
      </c>
      <c r="F31" s="437"/>
      <c r="G31" s="186" t="s">
        <v>1229</v>
      </c>
      <c r="H31" s="188">
        <v>1.4392</v>
      </c>
      <c r="I31" s="189">
        <v>1799000000</v>
      </c>
      <c r="J31" s="190">
        <v>45385</v>
      </c>
      <c r="K31" s="190" t="s">
        <v>1230</v>
      </c>
      <c r="L31" s="186" t="s">
        <v>1231</v>
      </c>
    </row>
    <row r="32" spans="1:12" s="185" customFormat="1" ht="23.1" customHeight="1" x14ac:dyDescent="0.2">
      <c r="A32" s="184"/>
      <c r="B32" s="186" t="s">
        <v>1256</v>
      </c>
      <c r="C32" s="186" t="s">
        <v>1244</v>
      </c>
      <c r="D32" s="187">
        <v>500000000</v>
      </c>
      <c r="E32" s="437" t="s">
        <v>1257</v>
      </c>
      <c r="F32" s="437"/>
      <c r="G32" s="186" t="s">
        <v>1238</v>
      </c>
      <c r="H32" s="188">
        <v>1.7358</v>
      </c>
      <c r="I32" s="189">
        <v>867900000</v>
      </c>
      <c r="J32" s="190">
        <v>44956</v>
      </c>
      <c r="K32" s="190" t="s">
        <v>1230</v>
      </c>
      <c r="L32" s="186" t="s">
        <v>1231</v>
      </c>
    </row>
    <row r="33" spans="1:12" s="185" customFormat="1" ht="23.1" customHeight="1" x14ac:dyDescent="0.2">
      <c r="A33" s="184"/>
      <c r="B33" s="186" t="s">
        <v>1258</v>
      </c>
      <c r="C33" s="186" t="s">
        <v>1228</v>
      </c>
      <c r="D33" s="187">
        <v>1250000000</v>
      </c>
      <c r="E33" s="437">
        <v>2.5000000000000001E-3</v>
      </c>
      <c r="F33" s="437"/>
      <c r="G33" s="186" t="s">
        <v>1229</v>
      </c>
      <c r="H33" s="188">
        <v>1.59633</v>
      </c>
      <c r="I33" s="189">
        <v>1995412500</v>
      </c>
      <c r="J33" s="190">
        <v>44938</v>
      </c>
      <c r="K33" s="190" t="s">
        <v>1230</v>
      </c>
      <c r="L33" s="186" t="s">
        <v>1231</v>
      </c>
    </row>
    <row r="34" spans="1:12" s="185" customFormat="1" ht="23.1" customHeight="1" x14ac:dyDescent="0.2">
      <c r="A34" s="184"/>
      <c r="B34" s="186" t="s">
        <v>1259</v>
      </c>
      <c r="C34" s="186" t="s">
        <v>1228</v>
      </c>
      <c r="D34" s="187">
        <v>1000000000</v>
      </c>
      <c r="E34" s="437">
        <v>6.2500000000000003E-3</v>
      </c>
      <c r="F34" s="437"/>
      <c r="G34" s="186" t="s">
        <v>1229</v>
      </c>
      <c r="H34" s="188">
        <v>1.4984999999999999</v>
      </c>
      <c r="I34" s="189">
        <v>1498500000</v>
      </c>
      <c r="J34" s="190">
        <v>45814</v>
      </c>
      <c r="K34" s="190" t="s">
        <v>1230</v>
      </c>
      <c r="L34" s="186" t="s">
        <v>1231</v>
      </c>
    </row>
    <row r="35" spans="1:12" s="185" customFormat="1" ht="23.1" customHeight="1" x14ac:dyDescent="0.2">
      <c r="A35" s="184"/>
      <c r="B35" s="186" t="s">
        <v>1260</v>
      </c>
      <c r="C35" s="186" t="s">
        <v>1244</v>
      </c>
      <c r="D35" s="187">
        <v>1000000000</v>
      </c>
      <c r="E35" s="437" t="s">
        <v>1261</v>
      </c>
      <c r="F35" s="437"/>
      <c r="G35" s="186" t="s">
        <v>1262</v>
      </c>
      <c r="H35" s="188">
        <v>1.7170000000000001</v>
      </c>
      <c r="I35" s="189">
        <v>1717000000</v>
      </c>
      <c r="J35" s="190">
        <v>44354</v>
      </c>
      <c r="K35" s="190" t="s">
        <v>1230</v>
      </c>
      <c r="L35" s="186" t="s">
        <v>1231</v>
      </c>
    </row>
    <row r="36" spans="1:12" s="185" customFormat="1" ht="23.1" customHeight="1" x14ac:dyDescent="0.2">
      <c r="A36" s="184"/>
      <c r="B36" s="186" t="s">
        <v>1263</v>
      </c>
      <c r="C36" s="186" t="s">
        <v>1250</v>
      </c>
      <c r="D36" s="187">
        <v>750000000</v>
      </c>
      <c r="E36" s="437" t="s">
        <v>1264</v>
      </c>
      <c r="F36" s="437"/>
      <c r="G36" s="186" t="s">
        <v>1262</v>
      </c>
      <c r="H36" s="188">
        <v>1</v>
      </c>
      <c r="I36" s="189">
        <v>750000000</v>
      </c>
      <c r="J36" s="190">
        <v>45105</v>
      </c>
      <c r="K36" s="190" t="s">
        <v>1230</v>
      </c>
      <c r="L36" s="186" t="s">
        <v>1231</v>
      </c>
    </row>
    <row r="37" spans="1:12" s="185" customFormat="1" ht="21.75" customHeight="1" x14ac:dyDescent="0.2">
      <c r="A37" s="184"/>
    </row>
    <row r="38" spans="1:12" s="185" customFormat="1" ht="26.25" customHeight="1" x14ac:dyDescent="0.3">
      <c r="A38" s="184"/>
      <c r="B38" s="191" t="s">
        <v>1265</v>
      </c>
      <c r="C38" s="191"/>
      <c r="D38" s="192"/>
      <c r="E38" s="192"/>
      <c r="F38" s="183"/>
      <c r="G38" s="183"/>
      <c r="H38" s="193"/>
      <c r="I38" s="194">
        <v>33514436595</v>
      </c>
    </row>
    <row r="39" spans="1:12" s="185" customFormat="1" ht="26.25" customHeight="1" x14ac:dyDescent="0.3">
      <c r="A39" s="184"/>
      <c r="B39" s="191"/>
      <c r="C39" s="191"/>
      <c r="D39" s="192"/>
      <c r="E39" s="192"/>
      <c r="F39" s="183"/>
      <c r="G39" s="183"/>
      <c r="H39" s="193"/>
      <c r="I39" s="194"/>
    </row>
    <row r="40" spans="1:12" s="185" customFormat="1" ht="20.25" x14ac:dyDescent="0.3">
      <c r="A40" s="184" t="s">
        <v>1266</v>
      </c>
      <c r="B40" s="192" t="s">
        <v>1267</v>
      </c>
      <c r="C40" s="192"/>
      <c r="D40" s="192"/>
      <c r="E40" s="192"/>
      <c r="F40" s="183"/>
      <c r="G40" s="183"/>
      <c r="H40" s="183"/>
      <c r="I40" s="195">
        <v>50284320969.791504</v>
      </c>
      <c r="J40" s="196"/>
      <c r="K40" s="197"/>
    </row>
    <row r="41" spans="1:12" s="185" customFormat="1" ht="21.75" customHeight="1" x14ac:dyDescent="0.2">
      <c r="A41" s="184"/>
    </row>
    <row r="42" spans="1:12" s="185" customFormat="1" ht="22.5" customHeight="1" x14ac:dyDescent="0.3">
      <c r="A42" s="184" t="s">
        <v>1268</v>
      </c>
      <c r="B42" s="198" t="s">
        <v>1269</v>
      </c>
      <c r="C42" s="198"/>
      <c r="D42" s="183"/>
      <c r="E42" s="183"/>
      <c r="F42" s="183"/>
      <c r="G42" s="183"/>
      <c r="H42" s="183"/>
      <c r="I42" s="199">
        <v>37.670636130242578</v>
      </c>
      <c r="K42" s="197"/>
    </row>
    <row r="43" spans="1:12" s="185" customFormat="1" ht="22.5" customHeight="1" x14ac:dyDescent="0.3">
      <c r="A43" s="184"/>
      <c r="B43" s="198" t="s">
        <v>1270</v>
      </c>
      <c r="C43" s="198"/>
      <c r="D43" s="183"/>
      <c r="E43" s="183"/>
      <c r="F43" s="183"/>
      <c r="G43" s="183"/>
      <c r="H43" s="183"/>
      <c r="I43" s="199">
        <v>27.217463803992377</v>
      </c>
      <c r="J43" s="200"/>
      <c r="K43" s="197"/>
    </row>
    <row r="44" spans="1:12" s="185" customFormat="1" ht="21.75" customHeight="1" x14ac:dyDescent="0.2">
      <c r="A44" s="184"/>
    </row>
    <row r="45" spans="1:12" s="185" customFormat="1" ht="21.75" customHeight="1" x14ac:dyDescent="0.2">
      <c r="A45" s="184"/>
    </row>
    <row r="46" spans="1:12" s="185" customFormat="1" ht="22.5" customHeight="1" x14ac:dyDescent="0.3">
      <c r="A46" s="184" t="s">
        <v>1271</v>
      </c>
      <c r="B46" s="201" t="s">
        <v>1272</v>
      </c>
      <c r="C46" s="202"/>
      <c r="D46" s="203"/>
      <c r="E46" s="203"/>
    </row>
    <row r="47" spans="1:12" s="185" customFormat="1" ht="20.25" customHeight="1" x14ac:dyDescent="0.3">
      <c r="A47" s="184"/>
      <c r="B47" s="198" t="s">
        <v>1273</v>
      </c>
      <c r="C47" s="198"/>
      <c r="D47" s="198"/>
      <c r="E47" s="198"/>
      <c r="F47" s="198"/>
      <c r="G47" s="198"/>
      <c r="H47" s="183"/>
      <c r="I47" s="198" t="s">
        <v>3</v>
      </c>
    </row>
    <row r="48" spans="1:12" s="185" customFormat="1" ht="20.25" customHeight="1" x14ac:dyDescent="0.3">
      <c r="A48" s="184"/>
      <c r="B48" s="198" t="s">
        <v>1274</v>
      </c>
      <c r="C48" s="198"/>
      <c r="D48" s="198"/>
      <c r="E48" s="198"/>
      <c r="F48" s="198"/>
      <c r="G48" s="198"/>
      <c r="H48" s="183"/>
      <c r="I48" s="198" t="s">
        <v>3</v>
      </c>
    </row>
    <row r="49" spans="1:16" s="185" customFormat="1" ht="20.25" customHeight="1" x14ac:dyDescent="0.3">
      <c r="A49" s="184"/>
      <c r="B49" s="198" t="s">
        <v>1275</v>
      </c>
      <c r="C49" s="198"/>
      <c r="D49" s="198"/>
      <c r="E49" s="198"/>
      <c r="F49" s="198"/>
      <c r="G49" s="198"/>
      <c r="H49" s="183"/>
      <c r="I49" s="198" t="s">
        <v>3</v>
      </c>
    </row>
    <row r="50" spans="1:16" s="185" customFormat="1" ht="20.25" customHeight="1" x14ac:dyDescent="0.3">
      <c r="A50" s="184"/>
      <c r="B50" s="198" t="s">
        <v>1276</v>
      </c>
      <c r="C50" s="198"/>
      <c r="D50" s="198"/>
      <c r="E50" s="198"/>
      <c r="F50" s="198"/>
      <c r="G50" s="198"/>
      <c r="H50" s="183"/>
      <c r="I50" s="198" t="s">
        <v>1277</v>
      </c>
    </row>
    <row r="51" spans="1:16" s="185" customFormat="1" ht="20.25" customHeight="1" x14ac:dyDescent="0.3">
      <c r="A51" s="184"/>
      <c r="B51" s="198" t="s">
        <v>1278</v>
      </c>
      <c r="C51" s="198"/>
      <c r="D51" s="198"/>
      <c r="E51" s="198"/>
      <c r="F51" s="198"/>
      <c r="G51" s="198"/>
      <c r="H51" s="183"/>
      <c r="I51" s="198" t="s">
        <v>1279</v>
      </c>
    </row>
    <row r="52" spans="1:16" s="185" customFormat="1" ht="20.25" customHeight="1" x14ac:dyDescent="0.3">
      <c r="A52" s="184"/>
      <c r="B52" s="198" t="s">
        <v>1280</v>
      </c>
      <c r="C52" s="198"/>
      <c r="D52" s="198"/>
      <c r="E52" s="198"/>
      <c r="F52" s="198"/>
      <c r="G52" s="198"/>
      <c r="H52" s="183"/>
      <c r="I52" s="198" t="s">
        <v>1281</v>
      </c>
    </row>
    <row r="53" spans="1:16" s="205" customFormat="1" ht="20.25" customHeight="1" x14ac:dyDescent="0.3">
      <c r="A53" s="184"/>
      <c r="B53" s="198" t="s">
        <v>1282</v>
      </c>
      <c r="C53" s="198"/>
      <c r="D53" s="198"/>
      <c r="E53" s="198"/>
      <c r="F53" s="198"/>
      <c r="G53" s="198"/>
      <c r="H53" s="204"/>
      <c r="I53" s="198" t="s">
        <v>1283</v>
      </c>
      <c r="J53" s="185"/>
      <c r="K53" s="185"/>
      <c r="L53" s="185"/>
      <c r="M53" s="185"/>
      <c r="N53" s="185"/>
      <c r="O53" s="185"/>
      <c r="P53" s="185"/>
    </row>
    <row r="54" spans="1:16" s="185" customFormat="1" ht="20.25" customHeight="1" x14ac:dyDescent="0.3">
      <c r="A54" s="206"/>
      <c r="B54" s="204" t="s">
        <v>1284</v>
      </c>
      <c r="C54" s="204"/>
      <c r="D54" s="204"/>
      <c r="E54" s="204"/>
      <c r="F54" s="204"/>
      <c r="G54" s="204"/>
      <c r="H54" s="183"/>
      <c r="I54" s="204" t="s">
        <v>1285</v>
      </c>
      <c r="J54" s="205"/>
      <c r="K54" s="205"/>
      <c r="L54" s="205"/>
      <c r="M54" s="205"/>
      <c r="N54" s="205"/>
      <c r="O54" s="205"/>
      <c r="P54" s="205"/>
    </row>
    <row r="55" spans="1:16" s="185" customFormat="1" ht="20.25" customHeight="1" x14ac:dyDescent="0.3">
      <c r="A55" s="206"/>
      <c r="B55" s="204"/>
      <c r="C55" s="204"/>
      <c r="D55" s="204"/>
      <c r="E55" s="204"/>
      <c r="F55" s="204"/>
      <c r="G55" s="204"/>
      <c r="H55" s="183"/>
      <c r="I55" s="204"/>
      <c r="J55" s="205"/>
      <c r="K55" s="205"/>
      <c r="L55" s="205"/>
      <c r="M55" s="205"/>
      <c r="N55" s="205"/>
      <c r="O55" s="205"/>
      <c r="P55" s="205"/>
    </row>
    <row r="56" spans="1:16" s="185" customFormat="1" ht="21.75" customHeight="1" x14ac:dyDescent="0.2">
      <c r="A56" s="184"/>
    </row>
    <row r="57" spans="1:16" s="185" customFormat="1" ht="22.5" customHeight="1" x14ac:dyDescent="0.3">
      <c r="A57" s="184" t="s">
        <v>1286</v>
      </c>
      <c r="B57" s="201" t="s">
        <v>1287</v>
      </c>
      <c r="C57" s="202"/>
      <c r="D57" s="203"/>
      <c r="E57" s="203"/>
    </row>
    <row r="58" spans="1:16" s="185" customFormat="1" ht="20.25" customHeight="1" x14ac:dyDescent="0.3">
      <c r="A58" s="184"/>
      <c r="B58" s="207" t="s">
        <v>1288</v>
      </c>
      <c r="C58" s="207"/>
      <c r="D58" s="183"/>
      <c r="E58" s="183"/>
      <c r="F58" s="183"/>
      <c r="G58" s="183"/>
      <c r="H58" s="183"/>
      <c r="I58" s="208">
        <v>35315471359.184593</v>
      </c>
    </row>
    <row r="59" spans="1:16" s="185" customFormat="1" ht="20.25" customHeight="1" x14ac:dyDescent="0.3">
      <c r="A59" s="184"/>
      <c r="B59" s="207" t="s">
        <v>1289</v>
      </c>
      <c r="C59" s="207"/>
      <c r="D59" s="183"/>
      <c r="E59" s="183"/>
      <c r="F59" s="183"/>
      <c r="G59" s="183"/>
      <c r="H59" s="183"/>
      <c r="I59" s="208">
        <v>1341514276.3853836</v>
      </c>
    </row>
    <row r="60" spans="1:16" s="185" customFormat="1" ht="20.25" customHeight="1" thickBot="1" x14ac:dyDescent="0.35">
      <c r="A60" s="184"/>
      <c r="B60" s="209" t="s">
        <v>1290</v>
      </c>
      <c r="C60" s="209"/>
      <c r="D60" s="210"/>
      <c r="E60" s="210"/>
      <c r="F60" s="183"/>
      <c r="G60" s="183"/>
      <c r="H60" s="183"/>
      <c r="I60" s="211">
        <v>36656985635.57</v>
      </c>
      <c r="J60" s="185" t="s">
        <v>1731</v>
      </c>
    </row>
    <row r="61" spans="1:16" s="185" customFormat="1" ht="21.75" customHeight="1" thickTop="1" x14ac:dyDescent="0.2">
      <c r="A61" s="184"/>
    </row>
    <row r="62" spans="1:16" s="185" customFormat="1" ht="21.75" customHeight="1" x14ac:dyDescent="0.2">
      <c r="A62" s="184"/>
    </row>
    <row r="63" spans="1:16" s="185" customFormat="1" ht="22.5" customHeight="1" x14ac:dyDescent="0.3">
      <c r="A63" s="184" t="s">
        <v>1291</v>
      </c>
      <c r="B63" s="201" t="s">
        <v>1292</v>
      </c>
      <c r="C63" s="201"/>
      <c r="D63" s="201"/>
      <c r="E63" s="201"/>
      <c r="F63" s="183"/>
      <c r="G63" s="183"/>
      <c r="H63" s="183"/>
      <c r="I63" s="183"/>
    </row>
    <row r="64" spans="1:16" s="185" customFormat="1" ht="21" customHeight="1" x14ac:dyDescent="0.3">
      <c r="A64" s="184"/>
      <c r="B64" s="183" t="s">
        <v>1293</v>
      </c>
      <c r="C64" s="183"/>
      <c r="D64" s="183"/>
      <c r="E64" s="183"/>
      <c r="F64" s="183"/>
      <c r="G64" s="183"/>
      <c r="H64" s="183"/>
      <c r="I64" s="212" t="s">
        <v>1294</v>
      </c>
      <c r="J64" s="213"/>
    </row>
    <row r="65" spans="1:16" s="185" customFormat="1" ht="21" customHeight="1" x14ac:dyDescent="0.3">
      <c r="A65" s="184"/>
      <c r="B65" s="183" t="s">
        <v>1295</v>
      </c>
      <c r="C65" s="183"/>
      <c r="D65" s="183"/>
      <c r="E65" s="183"/>
      <c r="F65" s="183"/>
      <c r="G65" s="183"/>
      <c r="H65" s="183"/>
      <c r="I65" s="212" t="s">
        <v>1294</v>
      </c>
      <c r="J65" s="214"/>
    </row>
    <row r="66" spans="1:16" s="185" customFormat="1" ht="21.75" customHeight="1" x14ac:dyDescent="0.2">
      <c r="A66" s="184"/>
    </row>
    <row r="67" spans="1:16" s="185" customFormat="1" ht="51.75" customHeight="1" x14ac:dyDescent="0.2">
      <c r="A67" s="206"/>
      <c r="B67" s="439" t="s">
        <v>1296</v>
      </c>
      <c r="C67" s="439"/>
      <c r="D67" s="439"/>
      <c r="E67" s="439"/>
      <c r="F67" s="439"/>
      <c r="G67" s="439"/>
      <c r="H67" s="439"/>
      <c r="I67" s="439"/>
      <c r="J67" s="439"/>
      <c r="K67" s="439"/>
      <c r="L67" s="439"/>
      <c r="M67" s="439"/>
      <c r="N67" s="205"/>
      <c r="O67" s="205"/>
      <c r="P67" s="205"/>
    </row>
    <row r="68" spans="1:16" s="185" customFormat="1" ht="19.5" customHeight="1" x14ac:dyDescent="0.2">
      <c r="A68" s="184"/>
      <c r="B68" s="215"/>
      <c r="C68" s="215"/>
      <c r="D68" s="215"/>
      <c r="E68" s="215"/>
      <c r="F68" s="215"/>
      <c r="G68" s="215"/>
      <c r="H68" s="215"/>
      <c r="I68" s="215"/>
      <c r="J68" s="215"/>
      <c r="K68" s="215"/>
      <c r="L68" s="215"/>
    </row>
    <row r="69" spans="1:16" s="185" customFormat="1" ht="23.25" x14ac:dyDescent="0.35">
      <c r="A69" s="216"/>
      <c r="B69" s="171" t="s">
        <v>1297</v>
      </c>
      <c r="C69" s="217"/>
      <c r="D69" s="218"/>
      <c r="E69" s="218"/>
      <c r="F69" s="218"/>
      <c r="G69" s="218"/>
      <c r="H69" s="218"/>
      <c r="I69" s="218"/>
      <c r="J69" s="218"/>
      <c r="K69" s="218"/>
      <c r="L69" s="219"/>
      <c r="M69" s="219"/>
      <c r="N69" s="220"/>
      <c r="O69" s="220"/>
      <c r="P69" s="220"/>
    </row>
    <row r="70" spans="1:16" s="185" customFormat="1" ht="18" x14ac:dyDescent="0.25">
      <c r="A70" s="216"/>
      <c r="B70" s="221"/>
      <c r="C70" s="221"/>
      <c r="D70" s="222"/>
      <c r="E70" s="222"/>
      <c r="F70" s="222"/>
      <c r="G70" s="222"/>
      <c r="H70" s="222"/>
      <c r="I70" s="222"/>
      <c r="J70" s="222"/>
      <c r="K70" s="222"/>
    </row>
    <row r="71" spans="1:16" s="185" customFormat="1" ht="20.25" x14ac:dyDescent="0.3">
      <c r="A71" s="184"/>
      <c r="B71" s="203"/>
      <c r="C71" s="203"/>
      <c r="D71" s="203"/>
      <c r="E71" s="203"/>
      <c r="G71" s="223" t="s">
        <v>1298</v>
      </c>
      <c r="H71" s="223" t="s">
        <v>1299</v>
      </c>
    </row>
    <row r="72" spans="1:16" s="185" customFormat="1" ht="20.25" x14ac:dyDescent="0.3">
      <c r="A72" s="184"/>
      <c r="B72" s="203"/>
      <c r="C72" s="203"/>
      <c r="D72" s="203"/>
      <c r="E72" s="203"/>
      <c r="G72" s="223"/>
      <c r="H72" s="223"/>
    </row>
    <row r="73" spans="1:16" s="185" customFormat="1" ht="21" customHeight="1" x14ac:dyDescent="0.3">
      <c r="A73" s="184" t="s">
        <v>1300</v>
      </c>
      <c r="B73" s="183" t="s">
        <v>1301</v>
      </c>
      <c r="C73" s="183"/>
      <c r="D73" s="224"/>
      <c r="E73" s="224"/>
      <c r="F73" s="183"/>
      <c r="G73" s="183"/>
      <c r="H73" s="183"/>
    </row>
    <row r="74" spans="1:16" s="185" customFormat="1" ht="22.5" customHeight="1" x14ac:dyDescent="0.3">
      <c r="A74" s="184"/>
      <c r="B74" s="207" t="s">
        <v>1302</v>
      </c>
      <c r="C74" s="207"/>
      <c r="D74" s="183"/>
      <c r="E74" s="183"/>
      <c r="F74" s="183"/>
      <c r="G74" s="186" t="s">
        <v>1303</v>
      </c>
      <c r="H74" s="186" t="s">
        <v>1304</v>
      </c>
    </row>
    <row r="75" spans="1:16" s="185" customFormat="1" ht="22.5" customHeight="1" x14ac:dyDescent="0.3">
      <c r="A75" s="184"/>
      <c r="B75" s="207" t="s">
        <v>1305</v>
      </c>
      <c r="C75" s="207"/>
      <c r="D75" s="183"/>
      <c r="E75" s="183"/>
      <c r="F75" s="183"/>
      <c r="G75" s="225" t="s">
        <v>1306</v>
      </c>
      <c r="H75" s="186" t="s">
        <v>1307</v>
      </c>
    </row>
    <row r="76" spans="1:16" s="185" customFormat="1" ht="22.5" customHeight="1" x14ac:dyDescent="0.3">
      <c r="A76" s="184"/>
      <c r="B76" s="207" t="s">
        <v>1308</v>
      </c>
      <c r="C76" s="207"/>
      <c r="D76" s="183"/>
      <c r="E76" s="183"/>
      <c r="F76" s="183"/>
      <c r="G76" s="186" t="s">
        <v>1309</v>
      </c>
      <c r="H76" s="186" t="s">
        <v>1310</v>
      </c>
      <c r="J76" s="226"/>
    </row>
    <row r="77" spans="1:16" s="185" customFormat="1" ht="21.75" customHeight="1" x14ac:dyDescent="0.2">
      <c r="A77" s="184"/>
    </row>
    <row r="78" spans="1:16" s="185" customFormat="1" ht="20.25" customHeight="1" x14ac:dyDescent="0.3">
      <c r="A78" s="184"/>
      <c r="B78" s="183" t="s">
        <v>1311</v>
      </c>
      <c r="C78" s="183"/>
      <c r="D78" s="183"/>
      <c r="E78" s="183"/>
      <c r="F78" s="227"/>
      <c r="G78" s="181"/>
      <c r="H78" s="181"/>
    </row>
    <row r="79" spans="1:16" s="185" customFormat="1" ht="21" customHeight="1" x14ac:dyDescent="0.3">
      <c r="A79" s="184"/>
      <c r="B79" s="207" t="s">
        <v>1302</v>
      </c>
      <c r="C79" s="207"/>
      <c r="D79" s="183"/>
      <c r="E79" s="183"/>
      <c r="F79" s="183"/>
      <c r="G79" s="225" t="s">
        <v>1312</v>
      </c>
      <c r="H79" s="225" t="s">
        <v>1304</v>
      </c>
    </row>
    <row r="80" spans="1:16" s="185" customFormat="1" ht="21" customHeight="1" x14ac:dyDescent="0.3">
      <c r="A80" s="184"/>
      <c r="B80" s="207" t="s">
        <v>1305</v>
      </c>
      <c r="C80" s="207"/>
      <c r="D80" s="183"/>
      <c r="E80" s="183"/>
      <c r="F80" s="183"/>
      <c r="G80" s="225" t="s">
        <v>1306</v>
      </c>
      <c r="H80" s="186" t="s">
        <v>1313</v>
      </c>
    </row>
    <row r="81" spans="1:13" s="185" customFormat="1" ht="21" customHeight="1" x14ac:dyDescent="0.3">
      <c r="A81" s="184"/>
      <c r="B81" s="207" t="s">
        <v>1308</v>
      </c>
      <c r="C81" s="186"/>
      <c r="D81" s="228"/>
      <c r="E81" s="228"/>
      <c r="F81" s="228"/>
      <c r="G81" s="186" t="s">
        <v>1309</v>
      </c>
      <c r="H81" s="186" t="s">
        <v>1310</v>
      </c>
    </row>
    <row r="82" spans="1:13" s="185" customFormat="1" ht="21.75" customHeight="1" x14ac:dyDescent="0.2">
      <c r="A82" s="184"/>
    </row>
    <row r="83" spans="1:13" s="185" customFormat="1" ht="27.75" customHeight="1" x14ac:dyDescent="0.25">
      <c r="A83" s="184"/>
      <c r="G83" s="438" t="s">
        <v>1314</v>
      </c>
      <c r="H83" s="438"/>
      <c r="J83" s="229"/>
      <c r="K83" s="229"/>
    </row>
    <row r="84" spans="1:13" s="185" customFormat="1" ht="39.75" customHeight="1" x14ac:dyDescent="0.2">
      <c r="A84" s="184"/>
      <c r="B84" s="230" t="s">
        <v>1315</v>
      </c>
      <c r="C84" s="230"/>
      <c r="D84" s="231"/>
      <c r="E84" s="231" t="s">
        <v>1316</v>
      </c>
      <c r="F84" s="232"/>
      <c r="G84" s="231" t="s">
        <v>1317</v>
      </c>
      <c r="H84" s="231" t="s">
        <v>1299</v>
      </c>
      <c r="I84" s="440" t="s">
        <v>1318</v>
      </c>
      <c r="J84" s="440"/>
      <c r="K84" s="440"/>
      <c r="L84" s="440"/>
      <c r="M84" s="233" t="s">
        <v>1319</v>
      </c>
    </row>
    <row r="85" spans="1:13" s="185" customFormat="1" ht="16.5" x14ac:dyDescent="0.25">
      <c r="A85" s="184"/>
      <c r="B85" s="234"/>
      <c r="C85" s="234"/>
      <c r="D85" s="234"/>
      <c r="E85" s="234"/>
      <c r="F85" s="234"/>
      <c r="G85" s="235"/>
      <c r="H85" s="235"/>
      <c r="I85" s="234"/>
      <c r="J85" s="234"/>
      <c r="K85" s="234"/>
      <c r="M85" s="234"/>
    </row>
    <row r="86" spans="1:13" s="185" customFormat="1" ht="20.25" x14ac:dyDescent="0.3">
      <c r="A86" s="184"/>
      <c r="B86" s="198" t="s">
        <v>1320</v>
      </c>
      <c r="C86" s="198"/>
      <c r="D86" s="183"/>
      <c r="E86" s="212" t="s">
        <v>1321</v>
      </c>
      <c r="F86" s="236" t="s">
        <v>1308</v>
      </c>
      <c r="G86" s="186" t="s">
        <v>1309</v>
      </c>
      <c r="H86" s="186" t="s">
        <v>1322</v>
      </c>
      <c r="I86" s="441" t="s">
        <v>1323</v>
      </c>
      <c r="J86" s="441"/>
      <c r="K86" s="441"/>
      <c r="L86" s="441"/>
      <c r="M86" s="237" t="s">
        <v>1324</v>
      </c>
    </row>
    <row r="87" spans="1:13" s="185" customFormat="1" ht="43.5" customHeight="1" x14ac:dyDescent="0.3">
      <c r="A87" s="184"/>
      <c r="B87" s="198"/>
      <c r="C87" s="198"/>
      <c r="D87" s="183"/>
      <c r="E87" s="212"/>
      <c r="F87" s="236" t="s">
        <v>1325</v>
      </c>
      <c r="G87" s="238" t="s">
        <v>1322</v>
      </c>
      <c r="H87" s="238" t="s">
        <v>1326</v>
      </c>
      <c r="I87" s="442"/>
      <c r="J87" s="442"/>
      <c r="K87" s="442"/>
      <c r="L87" s="442"/>
      <c r="M87" s="238"/>
    </row>
    <row r="88" spans="1:13" s="185" customFormat="1" ht="20.25" x14ac:dyDescent="0.3">
      <c r="A88" s="184"/>
      <c r="B88" s="198"/>
      <c r="C88" s="198"/>
      <c r="D88" s="183"/>
      <c r="E88" s="212"/>
      <c r="F88" s="228"/>
      <c r="G88" s="228"/>
      <c r="H88" s="228"/>
      <c r="I88" s="239"/>
      <c r="J88" s="239"/>
      <c r="K88" s="239"/>
      <c r="L88" s="183"/>
      <c r="M88" s="240"/>
    </row>
    <row r="89" spans="1:13" s="185" customFormat="1" ht="21" customHeight="1" x14ac:dyDescent="0.3">
      <c r="A89" s="184"/>
      <c r="B89" s="198" t="s">
        <v>1327</v>
      </c>
      <c r="C89" s="198"/>
      <c r="D89" s="183"/>
      <c r="E89" s="212" t="s">
        <v>1321</v>
      </c>
      <c r="F89" s="236" t="s">
        <v>1308</v>
      </c>
      <c r="G89" s="237" t="s">
        <v>1328</v>
      </c>
      <c r="H89" s="237" t="s">
        <v>1322</v>
      </c>
      <c r="I89" s="443" t="s">
        <v>1329</v>
      </c>
      <c r="J89" s="443"/>
      <c r="K89" s="443"/>
      <c r="L89" s="241"/>
      <c r="M89" s="237" t="s">
        <v>1324</v>
      </c>
    </row>
    <row r="90" spans="1:13" s="185" customFormat="1" ht="19.5" customHeight="1" x14ac:dyDescent="0.3">
      <c r="A90" s="184"/>
      <c r="B90" s="183"/>
      <c r="C90" s="183"/>
      <c r="D90" s="183"/>
      <c r="E90" s="212"/>
      <c r="F90" s="236" t="s">
        <v>1325</v>
      </c>
      <c r="G90" s="238" t="s">
        <v>1322</v>
      </c>
      <c r="H90" s="238" t="s">
        <v>1326</v>
      </c>
      <c r="I90" s="444"/>
      <c r="J90" s="444"/>
      <c r="K90" s="444"/>
      <c r="L90" s="242"/>
      <c r="M90" s="238"/>
    </row>
    <row r="91" spans="1:13" s="185" customFormat="1" ht="20.25" x14ac:dyDescent="0.3">
      <c r="A91" s="184"/>
      <c r="B91" s="183"/>
      <c r="C91" s="183"/>
      <c r="D91" s="183"/>
      <c r="E91" s="212"/>
      <c r="F91" s="236"/>
      <c r="G91" s="237"/>
      <c r="H91" s="237"/>
      <c r="I91" s="243"/>
      <c r="J91" s="243"/>
      <c r="K91" s="243"/>
      <c r="L91" s="183"/>
      <c r="M91" s="237"/>
    </row>
    <row r="92" spans="1:13" s="185" customFormat="1" ht="22.5" customHeight="1" x14ac:dyDescent="0.3">
      <c r="A92" s="184"/>
      <c r="B92" s="198" t="s">
        <v>1330</v>
      </c>
      <c r="C92" s="198"/>
      <c r="D92" s="183"/>
      <c r="E92" s="212" t="s">
        <v>1321</v>
      </c>
      <c r="F92" s="236" t="s">
        <v>1308</v>
      </c>
      <c r="G92" s="237" t="s">
        <v>1309</v>
      </c>
      <c r="H92" s="237" t="s">
        <v>1322</v>
      </c>
      <c r="I92" s="441" t="s">
        <v>1331</v>
      </c>
      <c r="J92" s="441"/>
      <c r="K92" s="441"/>
      <c r="L92" s="441"/>
      <c r="M92" s="237" t="s">
        <v>1324</v>
      </c>
    </row>
    <row r="93" spans="1:13" s="185" customFormat="1" ht="27" customHeight="1" x14ac:dyDescent="0.3">
      <c r="A93" s="184"/>
      <c r="B93" s="198"/>
      <c r="C93" s="198"/>
      <c r="D93" s="183"/>
      <c r="E93" s="212"/>
      <c r="F93" s="236" t="s">
        <v>1325</v>
      </c>
      <c r="G93" s="238" t="s">
        <v>1322</v>
      </c>
      <c r="H93" s="238" t="s">
        <v>1332</v>
      </c>
      <c r="I93" s="442"/>
      <c r="J93" s="442"/>
      <c r="K93" s="442"/>
      <c r="L93" s="442"/>
      <c r="M93" s="244"/>
    </row>
    <row r="94" spans="1:13" s="185" customFormat="1" ht="27" customHeight="1" x14ac:dyDescent="0.3">
      <c r="A94" s="184"/>
      <c r="B94" s="198"/>
      <c r="C94" s="198"/>
      <c r="D94" s="183"/>
      <c r="E94" s="212"/>
      <c r="F94" s="236"/>
      <c r="G94" s="237"/>
      <c r="H94" s="237"/>
      <c r="I94" s="245"/>
      <c r="J94" s="245"/>
      <c r="K94" s="245"/>
      <c r="L94" s="245"/>
      <c r="M94" s="246"/>
    </row>
    <row r="95" spans="1:13" s="185" customFormat="1" ht="27" customHeight="1" x14ac:dyDescent="0.3">
      <c r="A95" s="184"/>
      <c r="B95" s="247" t="s">
        <v>1333</v>
      </c>
      <c r="C95" s="198"/>
      <c r="D95" s="183"/>
      <c r="E95" s="212"/>
      <c r="F95" s="236"/>
      <c r="G95" s="237"/>
      <c r="H95" s="237"/>
      <c r="I95" s="245"/>
      <c r="J95" s="245"/>
      <c r="K95" s="245"/>
      <c r="L95" s="245"/>
      <c r="M95" s="246"/>
    </row>
    <row r="96" spans="1:13" s="185" customFormat="1" ht="27" customHeight="1" x14ac:dyDescent="0.3">
      <c r="A96" s="184"/>
      <c r="B96" s="248" t="s">
        <v>1334</v>
      </c>
      <c r="C96" s="198"/>
      <c r="D96" s="183"/>
      <c r="E96" s="212"/>
      <c r="F96" s="236"/>
      <c r="G96" s="237"/>
      <c r="H96" s="237"/>
      <c r="I96" s="245"/>
      <c r="J96" s="245"/>
      <c r="K96" s="245"/>
      <c r="L96" s="245"/>
      <c r="M96" s="246"/>
    </row>
    <row r="97" spans="1:16" s="185" customFormat="1" ht="30" customHeight="1" x14ac:dyDescent="0.35">
      <c r="A97" s="184"/>
      <c r="B97" s="171" t="s">
        <v>1335</v>
      </c>
      <c r="C97" s="217"/>
      <c r="D97" s="218"/>
      <c r="E97" s="218"/>
      <c r="F97" s="218"/>
      <c r="G97" s="249"/>
      <c r="H97" s="249"/>
      <c r="I97" s="249"/>
      <c r="J97" s="249"/>
      <c r="K97" s="249"/>
      <c r="L97" s="250"/>
      <c r="M97" s="250"/>
    </row>
    <row r="98" spans="1:16" s="255" customFormat="1" ht="30" customHeight="1" x14ac:dyDescent="0.35">
      <c r="A98" s="251"/>
      <c r="B98" s="252"/>
      <c r="C98" s="253"/>
      <c r="D98" s="254"/>
      <c r="E98" s="254"/>
      <c r="F98" s="254"/>
      <c r="G98" s="438" t="s">
        <v>1336</v>
      </c>
      <c r="H98" s="438"/>
      <c r="I98" s="254"/>
      <c r="J98" s="254"/>
      <c r="K98" s="254"/>
    </row>
    <row r="99" spans="1:16" s="185" customFormat="1" ht="41.25" customHeight="1" x14ac:dyDescent="0.2">
      <c r="A99" s="184"/>
      <c r="B99" s="230" t="s">
        <v>1315</v>
      </c>
      <c r="C99" s="230"/>
      <c r="D99" s="231"/>
      <c r="E99" s="231" t="s">
        <v>1316</v>
      </c>
      <c r="F99" s="232"/>
      <c r="G99" s="231" t="s">
        <v>1317</v>
      </c>
      <c r="H99" s="231" t="s">
        <v>1299</v>
      </c>
      <c r="I99" s="440" t="s">
        <v>1318</v>
      </c>
      <c r="J99" s="440"/>
      <c r="K99" s="440"/>
      <c r="L99" s="440"/>
      <c r="M99" s="233" t="s">
        <v>1319</v>
      </c>
    </row>
    <row r="100" spans="1:16" s="185" customFormat="1" ht="23.25" customHeight="1" x14ac:dyDescent="0.3">
      <c r="A100" s="184"/>
      <c r="B100" s="198"/>
      <c r="C100" s="198"/>
      <c r="D100" s="183"/>
      <c r="E100" s="212"/>
      <c r="F100" s="228"/>
      <c r="G100" s="256"/>
      <c r="H100" s="256"/>
      <c r="I100" s="243"/>
      <c r="J100" s="243"/>
      <c r="K100" s="243"/>
      <c r="L100" s="241"/>
      <c r="M100" s="237"/>
    </row>
    <row r="101" spans="1:16" s="185" customFormat="1" ht="20.25" x14ac:dyDescent="0.3">
      <c r="A101" s="184"/>
      <c r="B101" s="198" t="s">
        <v>1337</v>
      </c>
      <c r="C101" s="198"/>
      <c r="D101" s="183"/>
      <c r="E101" s="212" t="s">
        <v>1321</v>
      </c>
      <c r="F101" s="236" t="s">
        <v>1308</v>
      </c>
      <c r="G101" s="186" t="s">
        <v>1338</v>
      </c>
      <c r="H101" s="186" t="s">
        <v>1322</v>
      </c>
      <c r="I101" s="446" t="s">
        <v>1339</v>
      </c>
      <c r="J101" s="446"/>
      <c r="K101" s="446"/>
      <c r="L101" s="183"/>
      <c r="M101" s="186" t="s">
        <v>1324</v>
      </c>
    </row>
    <row r="102" spans="1:16" s="185" customFormat="1" ht="20.25" x14ac:dyDescent="0.3">
      <c r="A102" s="184"/>
      <c r="B102" s="198"/>
      <c r="C102" s="198"/>
      <c r="D102" s="183"/>
      <c r="E102" s="212"/>
      <c r="F102" s="236" t="s">
        <v>1325</v>
      </c>
      <c r="G102" s="237" t="s">
        <v>1322</v>
      </c>
      <c r="H102" s="237" t="s">
        <v>1326</v>
      </c>
      <c r="I102" s="447"/>
      <c r="J102" s="447"/>
      <c r="K102" s="447"/>
      <c r="L102" s="183"/>
      <c r="M102" s="186"/>
    </row>
    <row r="103" spans="1:16" s="185" customFormat="1" ht="23.25" customHeight="1" x14ac:dyDescent="0.3">
      <c r="A103" s="184"/>
      <c r="B103" s="198"/>
      <c r="C103" s="198"/>
      <c r="D103" s="183"/>
      <c r="E103" s="212"/>
      <c r="F103" s="228"/>
      <c r="G103" s="257"/>
      <c r="H103" s="257"/>
      <c r="I103" s="258"/>
      <c r="J103" s="258"/>
      <c r="K103" s="258"/>
      <c r="L103" s="259"/>
      <c r="M103" s="260"/>
    </row>
    <row r="104" spans="1:16" s="185" customFormat="1" ht="31.5" customHeight="1" x14ac:dyDescent="0.3">
      <c r="A104" s="184"/>
      <c r="B104" s="448" t="s">
        <v>1340</v>
      </c>
      <c r="C104" s="448"/>
      <c r="D104" s="448"/>
      <c r="E104" s="212" t="s">
        <v>1321</v>
      </c>
      <c r="F104" s="236" t="s">
        <v>1308</v>
      </c>
      <c r="G104" s="186" t="s">
        <v>1309</v>
      </c>
      <c r="H104" s="186" t="s">
        <v>1341</v>
      </c>
      <c r="I104" s="198" t="s">
        <v>1342</v>
      </c>
      <c r="J104" s="198"/>
      <c r="K104" s="198"/>
      <c r="L104" s="183"/>
      <c r="M104" s="186" t="s">
        <v>1324</v>
      </c>
    </row>
    <row r="105" spans="1:16" s="185" customFormat="1" ht="20.25" x14ac:dyDescent="0.3">
      <c r="A105" s="184"/>
      <c r="B105" s="448"/>
      <c r="C105" s="448"/>
      <c r="D105" s="448"/>
      <c r="E105" s="212"/>
      <c r="F105" s="236" t="s">
        <v>1325</v>
      </c>
      <c r="G105" s="237" t="s">
        <v>1322</v>
      </c>
      <c r="H105" s="237" t="s">
        <v>1343</v>
      </c>
      <c r="I105" s="261"/>
      <c r="J105" s="261"/>
      <c r="K105" s="261"/>
      <c r="L105" s="183"/>
      <c r="M105" s="186"/>
    </row>
    <row r="106" spans="1:16" s="185" customFormat="1" ht="24" customHeight="1" x14ac:dyDescent="0.3">
      <c r="A106" s="184"/>
      <c r="B106" s="198"/>
      <c r="C106" s="198"/>
      <c r="D106" s="183"/>
      <c r="E106" s="212"/>
      <c r="F106" s="228"/>
      <c r="G106" s="257"/>
      <c r="H106" s="257"/>
      <c r="I106" s="258"/>
      <c r="J106" s="258"/>
      <c r="K106" s="258"/>
      <c r="L106" s="259"/>
      <c r="M106" s="260"/>
    </row>
    <row r="107" spans="1:16" s="185" customFormat="1" ht="31.5" customHeight="1" x14ac:dyDescent="0.3">
      <c r="A107" s="184"/>
      <c r="B107" s="448" t="s">
        <v>1344</v>
      </c>
      <c r="C107" s="448"/>
      <c r="D107" s="448"/>
      <c r="E107" s="212" t="s">
        <v>1345</v>
      </c>
      <c r="F107" s="236" t="s">
        <v>1308</v>
      </c>
      <c r="G107" s="186" t="s">
        <v>1309</v>
      </c>
      <c r="H107" s="186" t="s">
        <v>1341</v>
      </c>
      <c r="I107" s="262" t="s">
        <v>1346</v>
      </c>
      <c r="J107" s="262"/>
      <c r="K107" s="262"/>
      <c r="L107" s="183"/>
      <c r="M107" s="186" t="s">
        <v>1347</v>
      </c>
    </row>
    <row r="108" spans="1:16" s="185" customFormat="1" ht="20.25" x14ac:dyDescent="0.3">
      <c r="A108" s="184"/>
      <c r="B108" s="448"/>
      <c r="C108" s="448"/>
      <c r="D108" s="448"/>
      <c r="E108" s="212"/>
      <c r="F108" s="236" t="s">
        <v>1325</v>
      </c>
      <c r="G108" s="237" t="s">
        <v>1322</v>
      </c>
      <c r="H108" s="237" t="s">
        <v>1343</v>
      </c>
      <c r="I108" s="263"/>
      <c r="J108" s="263"/>
      <c r="K108" s="263"/>
      <c r="L108" s="183"/>
      <c r="M108" s="186"/>
    </row>
    <row r="109" spans="1:16" s="185" customFormat="1" ht="23.25" customHeight="1" x14ac:dyDescent="0.3">
      <c r="A109" s="184" t="s">
        <v>1348</v>
      </c>
      <c r="B109" s="198"/>
      <c r="C109" s="198"/>
      <c r="D109" s="183"/>
      <c r="E109" s="212"/>
      <c r="F109" s="228"/>
      <c r="G109" s="257"/>
      <c r="H109" s="257"/>
      <c r="I109" s="258"/>
      <c r="J109" s="258"/>
      <c r="K109" s="258"/>
      <c r="L109" s="259"/>
      <c r="M109" s="260"/>
    </row>
    <row r="110" spans="1:16" ht="27.75" customHeight="1" x14ac:dyDescent="0.3">
      <c r="A110" s="184"/>
      <c r="B110" s="198" t="s">
        <v>1349</v>
      </c>
      <c r="C110" s="198"/>
      <c r="D110" s="183"/>
      <c r="E110" s="212" t="s">
        <v>1350</v>
      </c>
      <c r="F110" s="236" t="s">
        <v>1325</v>
      </c>
      <c r="G110" s="238" t="s">
        <v>1351</v>
      </c>
      <c r="H110" s="238" t="s">
        <v>1326</v>
      </c>
      <c r="I110" s="449" t="s">
        <v>1352</v>
      </c>
      <c r="J110" s="449"/>
      <c r="K110" s="449"/>
      <c r="L110" s="449"/>
      <c r="M110" s="238" t="s">
        <v>1324</v>
      </c>
      <c r="N110" s="185"/>
      <c r="O110" s="185"/>
      <c r="P110" s="185"/>
    </row>
    <row r="111" spans="1:16" ht="22.5" customHeight="1" x14ac:dyDescent="0.3">
      <c r="A111" s="184"/>
      <c r="B111" s="183"/>
      <c r="C111" s="183"/>
      <c r="D111" s="183"/>
      <c r="E111" s="212"/>
      <c r="F111" s="228"/>
      <c r="G111" s="256"/>
      <c r="H111" s="256"/>
      <c r="I111" s="241"/>
      <c r="J111" s="241"/>
      <c r="K111" s="264"/>
      <c r="L111" s="265"/>
      <c r="M111" s="237"/>
      <c r="N111" s="185"/>
      <c r="O111" s="185"/>
      <c r="P111" s="185"/>
    </row>
    <row r="112" spans="1:16" ht="33" customHeight="1" x14ac:dyDescent="0.3">
      <c r="A112" s="184"/>
      <c r="B112" s="183" t="s">
        <v>1353</v>
      </c>
      <c r="C112" s="183"/>
      <c r="D112" s="224"/>
      <c r="E112" s="212" t="s">
        <v>1350</v>
      </c>
      <c r="F112" s="236" t="s">
        <v>1308</v>
      </c>
      <c r="G112" s="237" t="s">
        <v>1309</v>
      </c>
      <c r="H112" s="237" t="s">
        <v>1354</v>
      </c>
      <c r="I112" s="243" t="s">
        <v>1355</v>
      </c>
      <c r="J112" s="243"/>
      <c r="K112" s="243"/>
      <c r="L112" s="266"/>
      <c r="M112" s="237" t="s">
        <v>1324</v>
      </c>
      <c r="N112" s="185"/>
      <c r="O112" s="185"/>
      <c r="P112" s="185"/>
    </row>
    <row r="113" spans="1:16" s="267" customFormat="1" ht="27" customHeight="1" x14ac:dyDescent="0.25">
      <c r="F113" s="268" t="s">
        <v>1325</v>
      </c>
      <c r="G113" s="269" t="s">
        <v>1322</v>
      </c>
      <c r="H113" s="238" t="s">
        <v>1356</v>
      </c>
      <c r="I113" s="269"/>
      <c r="J113" s="269"/>
      <c r="K113" s="269"/>
      <c r="L113" s="269"/>
      <c r="M113" s="269"/>
    </row>
    <row r="114" spans="1:16" s="185" customFormat="1" ht="12" customHeight="1" x14ac:dyDescent="0.25">
      <c r="A114" s="216"/>
      <c r="B114" s="164"/>
      <c r="C114" s="164"/>
      <c r="D114" s="164"/>
      <c r="E114" s="164"/>
      <c r="F114" s="270"/>
      <c r="G114" s="164"/>
      <c r="H114" s="164"/>
      <c r="I114" s="164"/>
      <c r="J114" s="164"/>
      <c r="K114" s="164"/>
      <c r="L114" s="164"/>
      <c r="M114" s="164"/>
      <c r="N114" s="220"/>
      <c r="O114" s="220"/>
      <c r="P114" s="220"/>
    </row>
    <row r="115" spans="1:16" s="185" customFormat="1" ht="52.5" customHeight="1" x14ac:dyDescent="0.3">
      <c r="A115" s="184"/>
      <c r="B115" s="228" t="s">
        <v>1357</v>
      </c>
      <c r="C115" s="183"/>
      <c r="D115" s="201"/>
      <c r="E115" s="212" t="s">
        <v>1350</v>
      </c>
      <c r="F115" s="271" t="s">
        <v>1358</v>
      </c>
      <c r="G115" s="237" t="s">
        <v>1309</v>
      </c>
      <c r="H115" s="237" t="s">
        <v>1322</v>
      </c>
      <c r="I115" s="243" t="s">
        <v>1359</v>
      </c>
      <c r="J115" s="243"/>
      <c r="K115" s="243"/>
      <c r="L115" s="243"/>
      <c r="M115" s="272" t="s">
        <v>1347</v>
      </c>
    </row>
    <row r="116" spans="1:16" s="185" customFormat="1" ht="48" customHeight="1" x14ac:dyDescent="0.3">
      <c r="A116" s="184"/>
      <c r="B116" s="273" t="s">
        <v>1360</v>
      </c>
      <c r="C116" s="198"/>
      <c r="D116" s="183"/>
      <c r="E116" s="183"/>
      <c r="F116" s="271" t="s">
        <v>1361</v>
      </c>
      <c r="G116" s="237" t="s">
        <v>1322</v>
      </c>
      <c r="H116" s="237" t="s">
        <v>1356</v>
      </c>
      <c r="I116" s="243"/>
      <c r="J116" s="243"/>
      <c r="K116" s="243"/>
      <c r="L116" s="243"/>
      <c r="M116" s="272"/>
    </row>
    <row r="117" spans="1:16" s="185" customFormat="1" ht="40.5" x14ac:dyDescent="0.3">
      <c r="A117" s="184"/>
      <c r="B117" s="183"/>
      <c r="C117" s="183"/>
      <c r="D117" s="183"/>
      <c r="E117" s="183"/>
      <c r="F117" s="271" t="s">
        <v>1362</v>
      </c>
      <c r="G117" s="238" t="s">
        <v>1322</v>
      </c>
      <c r="H117" s="238" t="s">
        <v>1363</v>
      </c>
      <c r="I117" s="261"/>
      <c r="J117" s="261"/>
      <c r="K117" s="261"/>
      <c r="L117" s="261"/>
      <c r="M117" s="274"/>
    </row>
    <row r="118" spans="1:16" s="185" customFormat="1" ht="20.25" x14ac:dyDescent="0.3">
      <c r="A118" s="184"/>
      <c r="B118" s="198"/>
      <c r="C118" s="198"/>
      <c r="D118" s="183"/>
      <c r="E118" s="212"/>
      <c r="F118" s="228"/>
      <c r="G118" s="257"/>
      <c r="H118" s="257"/>
      <c r="I118" s="258"/>
      <c r="J118" s="258"/>
      <c r="K118" s="258"/>
      <c r="L118" s="259"/>
      <c r="M118" s="275"/>
    </row>
    <row r="119" spans="1:16" s="185" customFormat="1" ht="36" customHeight="1" x14ac:dyDescent="0.3">
      <c r="A119" s="216" t="s">
        <v>1348</v>
      </c>
      <c r="B119" s="183" t="s">
        <v>1364</v>
      </c>
      <c r="C119" s="183"/>
      <c r="D119" s="224"/>
      <c r="E119" s="212" t="s">
        <v>1321</v>
      </c>
      <c r="F119" s="236" t="s">
        <v>1325</v>
      </c>
      <c r="G119" s="237" t="s">
        <v>1351</v>
      </c>
      <c r="H119" s="237" t="s">
        <v>1365</v>
      </c>
      <c r="I119" s="441" t="s">
        <v>1366</v>
      </c>
      <c r="J119" s="441"/>
      <c r="K119" s="441"/>
      <c r="L119" s="441"/>
      <c r="M119" s="276" t="s">
        <v>1324</v>
      </c>
    </row>
    <row r="120" spans="1:16" s="185" customFormat="1" ht="16.5" customHeight="1" x14ac:dyDescent="0.3">
      <c r="A120" s="216"/>
      <c r="B120" s="183"/>
      <c r="C120" s="183"/>
      <c r="D120" s="224"/>
      <c r="E120" s="212"/>
      <c r="F120" s="228"/>
      <c r="G120" s="277"/>
      <c r="H120" s="277"/>
      <c r="I120" s="442"/>
      <c r="J120" s="442"/>
      <c r="K120" s="442"/>
      <c r="L120" s="442"/>
      <c r="M120" s="278"/>
    </row>
    <row r="121" spans="1:16" s="185" customFormat="1" ht="20.25" x14ac:dyDescent="0.3">
      <c r="A121" s="184"/>
      <c r="B121" s="198" t="s">
        <v>1367</v>
      </c>
      <c r="C121" s="198"/>
      <c r="D121" s="224"/>
      <c r="E121" s="212" t="s">
        <v>1321</v>
      </c>
      <c r="F121" s="228"/>
      <c r="G121" s="228"/>
      <c r="H121" s="228"/>
      <c r="I121" s="183"/>
      <c r="J121" s="183"/>
      <c r="K121" s="183"/>
      <c r="L121" s="183"/>
      <c r="M121" s="183"/>
    </row>
    <row r="122" spans="1:16" s="185" customFormat="1" ht="9.75" customHeight="1" x14ac:dyDescent="0.3">
      <c r="A122" s="184"/>
      <c r="B122" s="279"/>
      <c r="C122" s="279"/>
      <c r="D122" s="183"/>
      <c r="E122" s="212"/>
      <c r="F122" s="236"/>
      <c r="G122" s="237"/>
      <c r="H122" s="237"/>
      <c r="I122" s="241"/>
      <c r="J122" s="241"/>
      <c r="K122" s="241"/>
      <c r="L122" s="241"/>
      <c r="M122" s="241"/>
    </row>
    <row r="123" spans="1:16" s="185" customFormat="1" ht="27.75" customHeight="1" x14ac:dyDescent="0.3">
      <c r="A123" s="184"/>
      <c r="B123" s="279" t="s">
        <v>1368</v>
      </c>
      <c r="C123" s="198"/>
      <c r="D123" s="224"/>
      <c r="E123" s="212"/>
      <c r="F123" s="280" t="s">
        <v>1308</v>
      </c>
      <c r="G123" s="186" t="s">
        <v>1309</v>
      </c>
      <c r="H123" s="186" t="s">
        <v>1354</v>
      </c>
      <c r="I123" s="450" t="s">
        <v>1369</v>
      </c>
      <c r="J123" s="450"/>
      <c r="K123" s="450"/>
      <c r="L123" s="183"/>
      <c r="M123" s="212" t="s">
        <v>1324</v>
      </c>
    </row>
    <row r="124" spans="1:16" s="220" customFormat="1" ht="27.75" customHeight="1" x14ac:dyDescent="0.3">
      <c r="A124" s="184"/>
      <c r="B124" s="265"/>
      <c r="C124" s="279"/>
      <c r="D124" s="281"/>
      <c r="E124" s="186"/>
      <c r="F124" s="280" t="s">
        <v>1325</v>
      </c>
      <c r="G124" s="186" t="s">
        <v>1370</v>
      </c>
      <c r="H124" s="186" t="s">
        <v>1363</v>
      </c>
      <c r="I124" s="183"/>
      <c r="J124" s="183"/>
      <c r="K124" s="183"/>
      <c r="L124" s="265"/>
      <c r="M124" s="183"/>
      <c r="N124" s="185"/>
      <c r="O124" s="185"/>
      <c r="P124" s="185"/>
    </row>
    <row r="125" spans="1:16" s="185" customFormat="1" ht="9.75" customHeight="1" x14ac:dyDescent="0.3">
      <c r="A125" s="184"/>
      <c r="B125" s="279"/>
      <c r="C125" s="279"/>
      <c r="D125" s="183"/>
      <c r="E125" s="212"/>
      <c r="F125" s="236"/>
      <c r="G125" s="237"/>
      <c r="H125" s="237"/>
      <c r="I125" s="282"/>
      <c r="J125" s="282"/>
      <c r="K125" s="282"/>
      <c r="L125" s="241"/>
      <c r="M125" s="241"/>
    </row>
    <row r="126" spans="1:16" s="185" customFormat="1" ht="21.75" customHeight="1" x14ac:dyDescent="0.3">
      <c r="A126" s="184"/>
      <c r="B126" s="279" t="s">
        <v>1371</v>
      </c>
      <c r="C126" s="198"/>
      <c r="D126" s="224"/>
      <c r="E126" s="212"/>
      <c r="F126" s="280" t="s">
        <v>1308</v>
      </c>
      <c r="G126" s="186" t="s">
        <v>1328</v>
      </c>
      <c r="H126" s="186" t="s">
        <v>1372</v>
      </c>
      <c r="I126" s="450" t="s">
        <v>1373</v>
      </c>
      <c r="J126" s="450"/>
      <c r="K126" s="450"/>
      <c r="L126" s="183"/>
      <c r="M126" s="212"/>
    </row>
    <row r="127" spans="1:16" s="220" customFormat="1" ht="21.75" customHeight="1" x14ac:dyDescent="0.3">
      <c r="A127" s="184"/>
      <c r="B127" s="283"/>
      <c r="C127" s="283"/>
      <c r="D127" s="283"/>
      <c r="E127" s="283"/>
      <c r="F127" s="268" t="s">
        <v>1325</v>
      </c>
      <c r="G127" s="238" t="s">
        <v>1374</v>
      </c>
      <c r="H127" s="238" t="s">
        <v>1365</v>
      </c>
      <c r="I127" s="284"/>
      <c r="J127" s="242"/>
      <c r="K127" s="242"/>
      <c r="L127" s="285"/>
      <c r="M127" s="242"/>
      <c r="N127" s="185"/>
      <c r="O127" s="185"/>
      <c r="P127" s="185"/>
    </row>
    <row r="128" spans="1:16" s="185" customFormat="1" ht="20.25" x14ac:dyDescent="0.3">
      <c r="A128" s="184"/>
      <c r="B128" s="198" t="s">
        <v>1375</v>
      </c>
      <c r="C128" s="198"/>
      <c r="D128" s="224"/>
      <c r="E128" s="212" t="s">
        <v>1321</v>
      </c>
      <c r="F128" s="228"/>
      <c r="G128" s="228"/>
      <c r="H128" s="228"/>
      <c r="I128" s="183"/>
      <c r="J128" s="183"/>
      <c r="K128" s="183"/>
      <c r="L128" s="183"/>
      <c r="M128" s="183"/>
    </row>
    <row r="129" spans="1:16" s="185" customFormat="1" ht="9.75" customHeight="1" x14ac:dyDescent="0.3">
      <c r="A129" s="184"/>
      <c r="B129" s="279"/>
      <c r="C129" s="279"/>
      <c r="D129" s="183"/>
      <c r="E129" s="212"/>
      <c r="F129" s="236"/>
      <c r="G129" s="237"/>
      <c r="H129" s="237"/>
      <c r="I129" s="241"/>
      <c r="J129" s="241"/>
      <c r="K129" s="241"/>
      <c r="L129" s="241"/>
      <c r="M129" s="241"/>
    </row>
    <row r="130" spans="1:16" s="185" customFormat="1" ht="23.25" x14ac:dyDescent="0.3">
      <c r="A130" s="184"/>
      <c r="B130" s="279" t="s">
        <v>1368</v>
      </c>
      <c r="C130" s="198"/>
      <c r="D130" s="224"/>
      <c r="E130" s="212"/>
      <c r="F130" s="280" t="s">
        <v>1308</v>
      </c>
      <c r="G130" s="186" t="s">
        <v>1309</v>
      </c>
      <c r="H130" s="186" t="s">
        <v>1376</v>
      </c>
      <c r="I130" s="450" t="s">
        <v>1369</v>
      </c>
      <c r="J130" s="450"/>
      <c r="K130" s="450"/>
      <c r="L130" s="183"/>
      <c r="M130" s="212" t="s">
        <v>1324</v>
      </c>
    </row>
    <row r="131" spans="1:16" s="220" customFormat="1" ht="23.25" x14ac:dyDescent="0.3">
      <c r="A131" s="184"/>
      <c r="B131" s="265"/>
      <c r="C131" s="279"/>
      <c r="D131" s="281"/>
      <c r="E131" s="186"/>
      <c r="F131" s="280" t="s">
        <v>1325</v>
      </c>
      <c r="G131" s="186" t="s">
        <v>1370</v>
      </c>
      <c r="H131" s="186" t="s">
        <v>1377</v>
      </c>
      <c r="I131" s="183"/>
      <c r="J131" s="183"/>
      <c r="K131" s="183"/>
      <c r="L131" s="265"/>
      <c r="M131" s="183"/>
      <c r="N131" s="185"/>
      <c r="O131" s="185"/>
      <c r="P131" s="185"/>
    </row>
    <row r="132" spans="1:16" s="185" customFormat="1" ht="9.75" customHeight="1" x14ac:dyDescent="0.3">
      <c r="A132" s="184"/>
      <c r="B132" s="279"/>
      <c r="C132" s="279"/>
      <c r="D132" s="183"/>
      <c r="E132" s="212"/>
      <c r="F132" s="236"/>
      <c r="G132" s="237"/>
      <c r="H132" s="237"/>
      <c r="I132" s="241"/>
      <c r="J132" s="241"/>
      <c r="K132" s="241"/>
      <c r="L132" s="241"/>
      <c r="M132" s="241"/>
    </row>
    <row r="133" spans="1:16" s="185" customFormat="1" ht="21.75" customHeight="1" x14ac:dyDescent="0.3">
      <c r="A133" s="184"/>
      <c r="B133" s="279" t="s">
        <v>1371</v>
      </c>
      <c r="C133" s="198"/>
      <c r="D133" s="224"/>
      <c r="E133" s="212"/>
      <c r="F133" s="280" t="s">
        <v>1308</v>
      </c>
      <c r="G133" s="186" t="s">
        <v>1328</v>
      </c>
      <c r="H133" s="186" t="s">
        <v>1378</v>
      </c>
      <c r="I133" s="450" t="s">
        <v>1373</v>
      </c>
      <c r="J133" s="450"/>
      <c r="K133" s="450"/>
      <c r="L133" s="183"/>
      <c r="M133" s="212"/>
    </row>
    <row r="134" spans="1:16" s="220" customFormat="1" ht="21.75" customHeight="1" x14ac:dyDescent="0.3">
      <c r="A134" s="184"/>
      <c r="B134" s="283"/>
      <c r="C134" s="283"/>
      <c r="D134" s="283"/>
      <c r="E134" s="283"/>
      <c r="F134" s="268" t="s">
        <v>1325</v>
      </c>
      <c r="G134" s="238" t="s">
        <v>1374</v>
      </c>
      <c r="H134" s="238" t="s">
        <v>1379</v>
      </c>
      <c r="I134" s="284"/>
      <c r="J134" s="242"/>
      <c r="K134" s="242"/>
      <c r="L134" s="285"/>
      <c r="M134" s="242"/>
      <c r="N134" s="185"/>
      <c r="O134" s="185"/>
      <c r="P134" s="185"/>
    </row>
    <row r="135" spans="1:16" s="220" customFormat="1" ht="15" x14ac:dyDescent="0.2">
      <c r="A135" s="184"/>
      <c r="C135" s="286"/>
      <c r="D135" s="286"/>
      <c r="E135" s="286"/>
      <c r="F135" s="286"/>
      <c r="G135" s="286"/>
      <c r="H135" s="286"/>
      <c r="I135" s="286"/>
      <c r="J135" s="286"/>
      <c r="K135" s="286"/>
      <c r="L135" s="286"/>
      <c r="M135" s="185"/>
      <c r="N135" s="185"/>
      <c r="O135" s="185"/>
      <c r="P135" s="185"/>
    </row>
    <row r="136" spans="1:16" s="220" customFormat="1" ht="21" customHeight="1" x14ac:dyDescent="0.2">
      <c r="A136" s="184"/>
      <c r="B136" s="287" t="s">
        <v>1380</v>
      </c>
      <c r="C136" s="286"/>
      <c r="D136" s="286"/>
      <c r="E136" s="286"/>
      <c r="F136" s="286"/>
      <c r="G136" s="286"/>
      <c r="H136" s="286"/>
      <c r="I136" s="286"/>
      <c r="J136" s="286"/>
      <c r="K136" s="286"/>
      <c r="L136" s="286"/>
      <c r="M136" s="185"/>
      <c r="N136" s="185"/>
      <c r="O136" s="185"/>
      <c r="P136" s="185"/>
    </row>
    <row r="137" spans="1:16" s="220" customFormat="1" ht="21" x14ac:dyDescent="0.2">
      <c r="A137" s="184"/>
      <c r="B137" s="287" t="s">
        <v>1381</v>
      </c>
      <c r="C137" s="288"/>
      <c r="D137" s="288"/>
      <c r="E137" s="288"/>
      <c r="F137" s="288"/>
      <c r="G137" s="288"/>
      <c r="H137" s="288"/>
      <c r="I137" s="288"/>
      <c r="J137" s="288"/>
      <c r="K137" s="288"/>
      <c r="L137" s="288"/>
      <c r="M137" s="185"/>
      <c r="N137" s="185"/>
      <c r="O137" s="185"/>
      <c r="P137" s="185"/>
    </row>
    <row r="138" spans="1:16" s="220" customFormat="1" ht="21" x14ac:dyDescent="0.2">
      <c r="A138" s="184"/>
      <c r="B138" s="287" t="s">
        <v>1382</v>
      </c>
      <c r="C138" s="288"/>
      <c r="D138" s="288"/>
      <c r="E138" s="288"/>
      <c r="F138" s="288"/>
      <c r="G138" s="288"/>
      <c r="H138" s="288"/>
      <c r="I138" s="288"/>
      <c r="J138" s="288"/>
      <c r="K138" s="288"/>
      <c r="L138" s="288"/>
      <c r="M138" s="185"/>
      <c r="N138" s="185"/>
      <c r="O138" s="185"/>
      <c r="P138" s="185"/>
    </row>
    <row r="139" spans="1:16" s="220" customFormat="1" ht="18" x14ac:dyDescent="0.2">
      <c r="A139" s="184"/>
      <c r="B139" s="287"/>
      <c r="C139" s="288"/>
      <c r="D139" s="288"/>
      <c r="E139" s="288"/>
      <c r="F139" s="288"/>
      <c r="G139" s="288"/>
      <c r="H139" s="288"/>
      <c r="I139" s="288"/>
      <c r="J139" s="288"/>
      <c r="K139" s="288"/>
      <c r="L139" s="288"/>
      <c r="M139" s="185"/>
      <c r="N139" s="185"/>
      <c r="O139" s="185"/>
      <c r="P139" s="185"/>
    </row>
    <row r="140" spans="1:16" s="185" customFormat="1" ht="23.25" x14ac:dyDescent="0.35">
      <c r="A140" s="216"/>
      <c r="B140" s="171" t="s">
        <v>1383</v>
      </c>
      <c r="C140" s="217"/>
      <c r="D140" s="218"/>
      <c r="E140" s="218"/>
      <c r="F140" s="218"/>
      <c r="G140" s="218"/>
      <c r="H140" s="218"/>
      <c r="I140" s="218"/>
      <c r="J140" s="218"/>
      <c r="K140" s="218"/>
      <c r="L140" s="219"/>
      <c r="M140" s="219"/>
      <c r="N140" s="220"/>
      <c r="O140" s="220"/>
      <c r="P140" s="220"/>
    </row>
    <row r="141" spans="1:16" s="220" customFormat="1" ht="18" x14ac:dyDescent="0.25">
      <c r="A141" s="184"/>
      <c r="B141" s="289"/>
      <c r="C141" s="289"/>
      <c r="D141" s="290"/>
      <c r="E141" s="291"/>
      <c r="F141" s="292"/>
      <c r="G141" s="293"/>
      <c r="H141" s="293"/>
      <c r="I141" s="294"/>
      <c r="J141" s="185"/>
      <c r="K141" s="185"/>
      <c r="L141" s="185"/>
      <c r="M141" s="185"/>
      <c r="N141" s="185"/>
      <c r="O141" s="185"/>
      <c r="P141" s="185"/>
    </row>
    <row r="142" spans="1:16" s="220" customFormat="1" ht="21.75" customHeight="1" x14ac:dyDescent="0.3">
      <c r="A142" s="184"/>
      <c r="B142" s="295" t="s">
        <v>1384</v>
      </c>
      <c r="C142" s="295"/>
      <c r="D142" s="283"/>
      <c r="E142" s="283"/>
      <c r="F142" s="268"/>
      <c r="G142" s="296" t="s">
        <v>1298</v>
      </c>
      <c r="H142" s="296" t="s">
        <v>1299</v>
      </c>
      <c r="I142" s="183"/>
      <c r="J142" s="297" t="s">
        <v>1383</v>
      </c>
      <c r="K142" s="185"/>
      <c r="L142" s="185"/>
      <c r="M142" s="185"/>
      <c r="N142" s="185"/>
      <c r="O142" s="185"/>
      <c r="P142" s="185"/>
    </row>
    <row r="143" spans="1:16" s="220" customFormat="1" ht="24" customHeight="1" x14ac:dyDescent="0.3">
      <c r="A143" s="184"/>
      <c r="B143" s="279" t="s">
        <v>1385</v>
      </c>
      <c r="C143" s="279"/>
      <c r="D143" s="283"/>
      <c r="E143" s="283"/>
      <c r="F143" s="268"/>
      <c r="G143" s="186" t="s">
        <v>1309</v>
      </c>
      <c r="H143" s="186" t="s">
        <v>1386</v>
      </c>
      <c r="I143" s="183"/>
      <c r="J143" s="298" t="s">
        <v>1347</v>
      </c>
      <c r="K143" s="247"/>
      <c r="L143" s="247"/>
      <c r="M143" s="185"/>
      <c r="N143" s="185"/>
      <c r="O143" s="185"/>
      <c r="P143" s="185"/>
    </row>
    <row r="144" spans="1:16" s="220" customFormat="1" ht="18" x14ac:dyDescent="0.25">
      <c r="A144" s="184"/>
      <c r="B144" s="299"/>
      <c r="C144" s="299"/>
      <c r="D144" s="300"/>
      <c r="E144" s="300"/>
      <c r="F144" s="301"/>
      <c r="G144" s="302"/>
      <c r="H144" s="302"/>
      <c r="I144" s="165"/>
      <c r="J144" s="247"/>
      <c r="K144" s="247"/>
      <c r="L144" s="247"/>
      <c r="M144" s="185"/>
      <c r="N144" s="185"/>
      <c r="O144" s="185"/>
      <c r="P144" s="185"/>
    </row>
    <row r="145" spans="1:16" s="220" customFormat="1" ht="33" customHeight="1" x14ac:dyDescent="0.2">
      <c r="A145" s="184"/>
      <c r="B145" s="451" t="s">
        <v>1387</v>
      </c>
      <c r="C145" s="451"/>
      <c r="D145" s="451"/>
      <c r="E145" s="451"/>
      <c r="F145" s="451"/>
      <c r="G145" s="451"/>
      <c r="H145" s="451"/>
      <c r="I145" s="451"/>
      <c r="J145" s="451"/>
      <c r="K145" s="451"/>
      <c r="L145" s="451"/>
      <c r="M145" s="451"/>
      <c r="N145" s="185"/>
      <c r="O145" s="185"/>
      <c r="P145" s="185"/>
    </row>
    <row r="146" spans="1:16" s="220" customFormat="1" ht="15" x14ac:dyDescent="0.2">
      <c r="A146" s="184"/>
      <c r="B146" s="185"/>
      <c r="C146" s="185"/>
      <c r="D146" s="291"/>
      <c r="E146" s="291"/>
      <c r="F146" s="292"/>
      <c r="G146" s="303"/>
      <c r="H146" s="303"/>
      <c r="I146" s="304"/>
      <c r="J146" s="185"/>
      <c r="K146" s="185"/>
      <c r="L146" s="185"/>
      <c r="M146" s="185"/>
      <c r="N146" s="185"/>
      <c r="O146" s="185"/>
      <c r="P146" s="185"/>
    </row>
    <row r="147" spans="1:16" s="220" customFormat="1" ht="28.5" customHeight="1" x14ac:dyDescent="0.2">
      <c r="A147" s="184"/>
      <c r="B147" s="445" t="s">
        <v>1388</v>
      </c>
      <c r="C147" s="445"/>
      <c r="D147" s="445"/>
      <c r="E147" s="445"/>
      <c r="F147" s="445"/>
      <c r="G147" s="445"/>
      <c r="H147" s="445"/>
      <c r="I147" s="445"/>
      <c r="J147" s="445"/>
      <c r="K147" s="445"/>
      <c r="L147" s="445"/>
      <c r="M147" s="185"/>
      <c r="N147" s="185"/>
      <c r="O147" s="185"/>
      <c r="P147" s="185"/>
    </row>
    <row r="148" spans="1:16" s="220" customFormat="1" ht="15.75" customHeight="1" x14ac:dyDescent="0.2">
      <c r="A148" s="184"/>
      <c r="B148" s="288"/>
      <c r="C148" s="288"/>
      <c r="D148" s="288"/>
      <c r="E148" s="288"/>
      <c r="F148" s="288"/>
      <c r="G148" s="288"/>
      <c r="H148" s="288"/>
      <c r="I148" s="288"/>
      <c r="J148" s="288"/>
      <c r="K148" s="288"/>
      <c r="L148" s="288"/>
      <c r="M148" s="185"/>
      <c r="N148" s="185"/>
      <c r="O148" s="185"/>
      <c r="P148" s="185"/>
    </row>
    <row r="149" spans="1:16" s="185" customFormat="1" ht="23.25" x14ac:dyDescent="0.35">
      <c r="A149" s="216"/>
      <c r="B149" s="171" t="s">
        <v>1389</v>
      </c>
      <c r="C149" s="217"/>
      <c r="D149" s="218"/>
      <c r="E149" s="218"/>
      <c r="F149" s="218"/>
      <c r="G149" s="218"/>
      <c r="H149" s="218"/>
      <c r="I149" s="218"/>
      <c r="J149" s="218"/>
      <c r="K149" s="218"/>
      <c r="L149" s="219"/>
      <c r="M149" s="219"/>
      <c r="N149" s="220"/>
      <c r="O149" s="220"/>
      <c r="P149" s="220"/>
    </row>
    <row r="150" spans="1:16" s="220" customFormat="1" ht="18" x14ac:dyDescent="0.2">
      <c r="A150" s="184"/>
      <c r="B150" s="289"/>
      <c r="C150" s="289"/>
      <c r="D150" s="291"/>
      <c r="E150" s="291"/>
      <c r="F150" s="292"/>
      <c r="G150" s="303"/>
      <c r="H150" s="303"/>
      <c r="I150" s="304"/>
      <c r="J150" s="185"/>
      <c r="K150" s="185"/>
      <c r="L150" s="185"/>
      <c r="M150" s="185"/>
      <c r="N150" s="185"/>
      <c r="O150" s="185"/>
      <c r="P150" s="185"/>
    </row>
    <row r="151" spans="1:16" s="220" customFormat="1" ht="20.25" x14ac:dyDescent="0.3">
      <c r="A151" s="184"/>
      <c r="B151" s="305" t="s">
        <v>1390</v>
      </c>
      <c r="C151" s="305"/>
      <c r="D151" s="283"/>
      <c r="E151" s="283"/>
      <c r="F151" s="268"/>
      <c r="G151" s="186"/>
      <c r="H151" s="212" t="s">
        <v>1294</v>
      </c>
      <c r="I151" s="185"/>
      <c r="J151" s="185"/>
      <c r="K151" s="185"/>
      <c r="L151" s="185"/>
      <c r="M151" s="185"/>
      <c r="N151" s="185"/>
      <c r="O151" s="185"/>
      <c r="P151" s="185"/>
    </row>
    <row r="152" spans="1:16" s="220" customFormat="1" ht="20.25" x14ac:dyDescent="0.3">
      <c r="A152" s="184"/>
      <c r="B152" s="305" t="s">
        <v>1391</v>
      </c>
      <c r="C152" s="305"/>
      <c r="D152" s="283"/>
      <c r="E152" s="283"/>
      <c r="F152" s="268"/>
      <c r="G152" s="186"/>
      <c r="H152" s="212" t="s">
        <v>1294</v>
      </c>
      <c r="I152" s="185"/>
      <c r="J152" s="185"/>
      <c r="K152" s="185"/>
      <c r="L152" s="185"/>
      <c r="M152" s="185"/>
      <c r="N152" s="185"/>
      <c r="O152" s="185"/>
      <c r="P152" s="185"/>
    </row>
    <row r="153" spans="1:16" s="220" customFormat="1" ht="20.25" x14ac:dyDescent="0.3">
      <c r="A153" s="184"/>
      <c r="B153" s="305" t="s">
        <v>1392</v>
      </c>
      <c r="C153" s="305"/>
      <c r="D153" s="283"/>
      <c r="E153" s="283"/>
      <c r="F153" s="268"/>
      <c r="G153" s="186"/>
      <c r="H153" s="212" t="s">
        <v>1294</v>
      </c>
      <c r="I153" s="185"/>
      <c r="J153" s="185"/>
      <c r="K153" s="185"/>
      <c r="L153" s="185"/>
      <c r="M153" s="185"/>
      <c r="N153" s="185"/>
      <c r="O153" s="185"/>
      <c r="P153" s="185"/>
    </row>
    <row r="154" spans="1:16" s="220" customFormat="1" ht="15" x14ac:dyDescent="0.2">
      <c r="A154" s="184"/>
      <c r="B154" s="291"/>
      <c r="C154" s="291"/>
      <c r="D154" s="291"/>
      <c r="E154" s="291"/>
      <c r="F154" s="292"/>
      <c r="G154" s="303"/>
      <c r="H154" s="303"/>
      <c r="I154" s="304"/>
      <c r="J154" s="185"/>
      <c r="K154" s="185"/>
      <c r="L154" s="185"/>
      <c r="M154" s="185"/>
      <c r="N154" s="185"/>
      <c r="O154" s="185"/>
      <c r="P154" s="185"/>
    </row>
    <row r="155" spans="1:16" s="185" customFormat="1" ht="23.25" x14ac:dyDescent="0.35">
      <c r="A155" s="216"/>
      <c r="B155" s="171" t="s">
        <v>1393</v>
      </c>
      <c r="C155" s="217"/>
      <c r="D155" s="218"/>
      <c r="E155" s="218"/>
      <c r="F155" s="218"/>
      <c r="G155" s="218"/>
      <c r="H155" s="218"/>
      <c r="I155" s="218"/>
      <c r="J155" s="218"/>
      <c r="K155" s="218"/>
      <c r="L155" s="219"/>
      <c r="M155" s="219"/>
      <c r="N155" s="220"/>
      <c r="O155" s="220"/>
      <c r="P155" s="220"/>
    </row>
    <row r="156" spans="1:16" s="185" customFormat="1" ht="15.75" x14ac:dyDescent="0.25">
      <c r="A156" s="216"/>
    </row>
    <row r="157" spans="1:16" s="220" customFormat="1" ht="20.25" x14ac:dyDescent="0.3">
      <c r="A157" s="184" t="s">
        <v>1394</v>
      </c>
      <c r="B157" s="306" t="s">
        <v>1395</v>
      </c>
      <c r="C157" s="306"/>
      <c r="D157" s="306"/>
      <c r="E157" s="306"/>
      <c r="F157" s="265"/>
      <c r="G157" s="265"/>
      <c r="H157" s="307">
        <v>33514436595</v>
      </c>
      <c r="I157" s="265"/>
      <c r="J157" s="265"/>
      <c r="K157" s="308"/>
      <c r="L157" s="308"/>
    </row>
    <row r="158" spans="1:16" s="220" customFormat="1" ht="20.25" x14ac:dyDescent="0.3">
      <c r="A158" s="184"/>
      <c r="B158" s="265"/>
      <c r="C158" s="265"/>
      <c r="D158" s="265"/>
      <c r="E158" s="265"/>
      <c r="F158" s="265"/>
      <c r="G158" s="265"/>
      <c r="H158" s="265"/>
      <c r="I158" s="265"/>
      <c r="J158" s="265"/>
      <c r="K158" s="265"/>
      <c r="L158" s="265"/>
    </row>
    <row r="159" spans="1:16" s="220" customFormat="1" ht="20.25" x14ac:dyDescent="0.3">
      <c r="A159" s="184"/>
      <c r="B159" s="309" t="s">
        <v>1396</v>
      </c>
      <c r="C159" s="309"/>
      <c r="D159" s="309"/>
      <c r="E159" s="309"/>
      <c r="F159" s="265"/>
      <c r="G159" s="265"/>
      <c r="H159" s="310">
        <v>34828026617.310013</v>
      </c>
      <c r="I159" s="265"/>
      <c r="J159" s="265" t="s">
        <v>1397</v>
      </c>
      <c r="K159" s="265"/>
      <c r="L159" s="311">
        <v>36661078184.157677</v>
      </c>
    </row>
    <row r="160" spans="1:16" s="220" customFormat="1" ht="23.25" x14ac:dyDescent="0.3">
      <c r="A160" s="184"/>
      <c r="B160" s="312" t="s">
        <v>1398</v>
      </c>
      <c r="C160" s="312"/>
      <c r="D160" s="313"/>
      <c r="E160" s="313"/>
      <c r="F160" s="265"/>
      <c r="G160" s="265"/>
      <c r="H160" s="314"/>
      <c r="I160" s="265"/>
      <c r="J160" s="265" t="s">
        <v>1399</v>
      </c>
      <c r="K160" s="265"/>
      <c r="L160" s="311">
        <v>34828026617.310013</v>
      </c>
    </row>
    <row r="161" spans="1:16" s="185" customFormat="1" ht="23.25" x14ac:dyDescent="0.3">
      <c r="A161" s="184"/>
      <c r="B161" s="312" t="s">
        <v>1400</v>
      </c>
      <c r="C161" s="312"/>
      <c r="D161" s="265"/>
      <c r="E161" s="265"/>
      <c r="F161" s="265"/>
      <c r="G161" s="265"/>
      <c r="H161" s="314"/>
      <c r="I161" s="265"/>
      <c r="J161" s="265" t="s">
        <v>1401</v>
      </c>
      <c r="K161" s="265"/>
      <c r="L161" s="315">
        <v>0.95</v>
      </c>
      <c r="M161" s="220"/>
      <c r="N161" s="220"/>
      <c r="O161" s="220"/>
      <c r="P161" s="220"/>
    </row>
    <row r="162" spans="1:16" s="185" customFormat="1" ht="20.25" x14ac:dyDescent="0.3">
      <c r="A162" s="184"/>
      <c r="B162" s="265" t="s">
        <v>1402</v>
      </c>
      <c r="C162" s="265"/>
      <c r="D162" s="265"/>
      <c r="E162" s="265"/>
      <c r="F162" s="265"/>
      <c r="G162" s="265"/>
      <c r="H162" s="316">
        <v>0</v>
      </c>
      <c r="I162" s="265"/>
      <c r="J162" s="265" t="s">
        <v>1403</v>
      </c>
      <c r="K162" s="265"/>
      <c r="L162" s="317">
        <v>0.97</v>
      </c>
      <c r="M162" s="220"/>
      <c r="N162" s="220"/>
      <c r="O162" s="220"/>
      <c r="P162" s="220"/>
    </row>
    <row r="163" spans="1:16" s="185" customFormat="1" ht="20.25" x14ac:dyDescent="0.3">
      <c r="A163" s="184"/>
      <c r="B163" s="265" t="s">
        <v>1404</v>
      </c>
      <c r="C163" s="265"/>
      <c r="D163" s="265"/>
      <c r="E163" s="265"/>
      <c r="F163" s="265"/>
      <c r="G163" s="265"/>
      <c r="H163" s="316"/>
      <c r="I163" s="265"/>
      <c r="J163" s="265"/>
      <c r="K163" s="265"/>
      <c r="L163" s="265"/>
      <c r="M163" s="220"/>
      <c r="N163" s="220"/>
      <c r="O163" s="220"/>
      <c r="P163" s="220"/>
    </row>
    <row r="164" spans="1:16" s="185" customFormat="1" ht="20.25" x14ac:dyDescent="0.3">
      <c r="A164" s="184"/>
      <c r="B164" s="312" t="s">
        <v>1405</v>
      </c>
      <c r="C164" s="312"/>
      <c r="D164" s="313"/>
      <c r="E164" s="313"/>
      <c r="F164" s="265"/>
      <c r="G164" s="265"/>
      <c r="H164" s="310">
        <v>100</v>
      </c>
      <c r="I164" s="265"/>
      <c r="J164" s="309" t="s">
        <v>1406</v>
      </c>
      <c r="K164" s="309"/>
      <c r="L164" s="318">
        <v>1.03</v>
      </c>
      <c r="M164" s="220"/>
      <c r="N164" s="220"/>
      <c r="O164" s="220"/>
      <c r="P164" s="220"/>
    </row>
    <row r="165" spans="1:16" s="205" customFormat="1" ht="23.25" x14ac:dyDescent="0.3">
      <c r="A165" s="206"/>
      <c r="B165" s="312" t="s">
        <v>1407</v>
      </c>
      <c r="C165" s="319"/>
      <c r="D165" s="319"/>
      <c r="E165" s="319"/>
      <c r="F165" s="309"/>
      <c r="G165" s="309"/>
      <c r="H165" s="320">
        <v>0</v>
      </c>
      <c r="I165" s="309"/>
      <c r="J165" s="265" t="s">
        <v>1408</v>
      </c>
      <c r="K165" s="265"/>
      <c r="L165" s="321">
        <v>1.0526315787962421</v>
      </c>
      <c r="M165" s="322"/>
      <c r="N165" s="322"/>
      <c r="O165" s="322"/>
      <c r="P165" s="322"/>
    </row>
    <row r="166" spans="1:16" s="185" customFormat="1" ht="20.25" x14ac:dyDescent="0.3">
      <c r="A166" s="184"/>
      <c r="B166" s="312" t="s">
        <v>1409</v>
      </c>
      <c r="C166" s="312"/>
      <c r="D166" s="313"/>
      <c r="E166" s="313"/>
      <c r="F166" s="265"/>
      <c r="G166" s="265"/>
      <c r="H166" s="316">
        <v>0</v>
      </c>
      <c r="I166" s="265"/>
      <c r="M166" s="220"/>
      <c r="N166" s="220"/>
      <c r="O166" s="220"/>
      <c r="P166" s="220"/>
    </row>
    <row r="167" spans="1:16" s="185" customFormat="1" ht="20.25" x14ac:dyDescent="0.3">
      <c r="A167" s="184"/>
      <c r="B167" s="265" t="s">
        <v>1410</v>
      </c>
      <c r="C167" s="265"/>
      <c r="D167" s="265"/>
      <c r="E167" s="265"/>
      <c r="F167" s="265"/>
      <c r="G167" s="265"/>
      <c r="H167" s="316">
        <v>0</v>
      </c>
      <c r="I167" s="265"/>
      <c r="J167" s="265"/>
      <c r="K167" s="265"/>
      <c r="L167" s="265"/>
      <c r="M167" s="220"/>
      <c r="N167" s="220"/>
      <c r="O167" s="220"/>
      <c r="P167" s="220"/>
    </row>
    <row r="168" spans="1:16" s="185" customFormat="1" ht="20.25" x14ac:dyDescent="0.3">
      <c r="A168" s="184"/>
      <c r="B168" s="265" t="s">
        <v>1411</v>
      </c>
      <c r="C168" s="265"/>
      <c r="D168" s="265"/>
      <c r="E168" s="265"/>
      <c r="F168" s="265"/>
      <c r="G168" s="265"/>
      <c r="H168" s="316">
        <v>0</v>
      </c>
      <c r="I168" s="265"/>
      <c r="J168" s="265"/>
      <c r="K168" s="265"/>
      <c r="L168" s="265"/>
      <c r="M168" s="220"/>
      <c r="N168" s="220"/>
      <c r="O168" s="220"/>
      <c r="P168" s="220"/>
    </row>
    <row r="169" spans="1:16" s="185" customFormat="1" ht="20.25" x14ac:dyDescent="0.3">
      <c r="A169" s="184"/>
      <c r="B169" s="265" t="s">
        <v>1412</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1413</v>
      </c>
      <c r="C170" s="265"/>
      <c r="D170" s="265"/>
      <c r="E170" s="265"/>
      <c r="F170" s="265"/>
      <c r="G170" s="265"/>
      <c r="H170" s="316">
        <v>0</v>
      </c>
      <c r="I170" s="265"/>
      <c r="J170" s="265"/>
      <c r="K170" s="265"/>
      <c r="L170" s="265"/>
      <c r="M170" s="220"/>
      <c r="N170" s="220"/>
      <c r="O170" s="220"/>
      <c r="P170" s="220"/>
    </row>
    <row r="171" spans="1:16" s="185" customFormat="1" ht="21" thickBot="1" x14ac:dyDescent="0.35">
      <c r="A171" s="184"/>
      <c r="B171" s="323" t="s">
        <v>1414</v>
      </c>
      <c r="C171" s="323"/>
      <c r="D171" s="324"/>
      <c r="E171" s="324"/>
      <c r="F171" s="265"/>
      <c r="G171" s="265"/>
      <c r="H171" s="325">
        <v>34828026717.310013</v>
      </c>
      <c r="I171" s="265"/>
      <c r="J171" s="265"/>
      <c r="K171" s="265"/>
      <c r="L171" s="265"/>
      <c r="M171" s="220"/>
      <c r="N171" s="220"/>
      <c r="O171" s="220"/>
      <c r="P171" s="220"/>
    </row>
    <row r="172" spans="1:16" s="185" customFormat="1" ht="21" thickTop="1" x14ac:dyDescent="0.3">
      <c r="A172" s="184"/>
      <c r="B172" s="265"/>
      <c r="C172" s="265"/>
      <c r="D172" s="265"/>
      <c r="E172" s="265"/>
      <c r="F172" s="265"/>
      <c r="G172" s="265"/>
      <c r="H172" s="265"/>
      <c r="I172" s="265"/>
      <c r="J172" s="265"/>
      <c r="K172" s="265"/>
      <c r="L172" s="265"/>
      <c r="M172" s="220"/>
      <c r="N172" s="220"/>
      <c r="O172" s="220"/>
      <c r="P172" s="220"/>
    </row>
    <row r="173" spans="1:16" s="185" customFormat="1" ht="20.25" x14ac:dyDescent="0.3">
      <c r="A173" s="184" t="s">
        <v>1415</v>
      </c>
      <c r="B173" s="306" t="s">
        <v>1416</v>
      </c>
      <c r="C173" s="306"/>
      <c r="D173" s="306"/>
      <c r="E173" s="306"/>
      <c r="F173" s="265"/>
      <c r="G173" s="265"/>
      <c r="H173" s="326" t="s">
        <v>1732</v>
      </c>
      <c r="I173" s="265"/>
      <c r="J173" s="265"/>
      <c r="K173" s="265"/>
      <c r="L173" s="265"/>
      <c r="M173" s="220"/>
      <c r="N173" s="220"/>
      <c r="O173" s="220"/>
      <c r="P173" s="220"/>
    </row>
    <row r="174" spans="1:16" s="185" customFormat="1" ht="16.5" x14ac:dyDescent="0.25">
      <c r="A174" s="184"/>
      <c r="B174" s="327"/>
      <c r="C174" s="327"/>
      <c r="D174" s="327"/>
      <c r="E174" s="327"/>
      <c r="F174" s="327"/>
      <c r="G174" s="327"/>
      <c r="H174" s="327"/>
      <c r="I174" s="327"/>
      <c r="J174" s="327"/>
      <c r="K174" s="327"/>
      <c r="L174" s="327"/>
      <c r="M174" s="220"/>
      <c r="N174" s="220"/>
      <c r="O174" s="220"/>
      <c r="P174" s="220"/>
    </row>
    <row r="175" spans="1:16" s="185" customFormat="1" ht="25.5" customHeight="1" x14ac:dyDescent="0.25">
      <c r="A175" s="184"/>
      <c r="B175" s="248" t="s">
        <v>1417</v>
      </c>
      <c r="C175" s="328"/>
      <c r="D175" s="327"/>
      <c r="E175" s="327"/>
      <c r="F175" s="327"/>
      <c r="G175" s="327"/>
      <c r="H175" s="327"/>
      <c r="I175" s="327"/>
      <c r="J175" s="327"/>
      <c r="K175" s="327"/>
      <c r="L175" s="327"/>
      <c r="M175" s="220"/>
      <c r="N175" s="220"/>
      <c r="O175" s="220"/>
      <c r="P175" s="220"/>
    </row>
    <row r="176" spans="1:16" s="185" customFormat="1" ht="46.5" customHeight="1" x14ac:dyDescent="0.2">
      <c r="A176" s="184"/>
      <c r="B176" s="439" t="s">
        <v>1418</v>
      </c>
      <c r="C176" s="439"/>
      <c r="D176" s="439"/>
      <c r="E176" s="439"/>
      <c r="F176" s="439"/>
      <c r="G176" s="439"/>
      <c r="H176" s="439"/>
      <c r="I176" s="439"/>
      <c r="J176" s="439"/>
      <c r="K176" s="439"/>
      <c r="L176" s="439"/>
      <c r="M176" s="439"/>
      <c r="N176" s="220"/>
      <c r="O176" s="220"/>
      <c r="P176" s="220"/>
    </row>
    <row r="177" spans="1:16" s="185" customFormat="1" ht="10.5" customHeight="1" x14ac:dyDescent="0.2">
      <c r="A177" s="184"/>
      <c r="B177" s="220"/>
      <c r="C177" s="220"/>
      <c r="D177" s="220"/>
      <c r="E177" s="220"/>
      <c r="F177" s="220"/>
      <c r="G177" s="220"/>
      <c r="H177" s="220"/>
      <c r="I177" s="220"/>
      <c r="J177" s="220"/>
      <c r="K177" s="220"/>
      <c r="L177" s="220"/>
      <c r="M177" s="220"/>
      <c r="N177" s="220"/>
      <c r="O177" s="220"/>
      <c r="P177" s="220"/>
    </row>
    <row r="178" spans="1:16" s="185" customFormat="1" ht="23.25" x14ac:dyDescent="0.35">
      <c r="A178" s="184"/>
      <c r="B178" s="171" t="s">
        <v>1419</v>
      </c>
      <c r="C178" s="217"/>
      <c r="D178" s="329"/>
      <c r="E178" s="329"/>
      <c r="F178" s="329"/>
      <c r="G178" s="329"/>
      <c r="H178" s="329"/>
      <c r="I178" s="329"/>
      <c r="J178" s="329"/>
      <c r="K178" s="329"/>
      <c r="L178" s="329"/>
      <c r="M178" s="219"/>
      <c r="N178" s="220"/>
      <c r="O178" s="220"/>
      <c r="P178" s="220"/>
    </row>
    <row r="179" spans="1:16" s="185" customFormat="1" ht="15.75" x14ac:dyDescent="0.25">
      <c r="A179" s="216"/>
    </row>
    <row r="180" spans="1:16" s="185" customFormat="1" ht="20.25" x14ac:dyDescent="0.3">
      <c r="A180" s="184" t="s">
        <v>1420</v>
      </c>
      <c r="B180" s="192" t="s">
        <v>1421</v>
      </c>
      <c r="C180" s="192"/>
      <c r="D180" s="192"/>
      <c r="E180" s="192"/>
      <c r="F180" s="192"/>
      <c r="G180" s="192"/>
      <c r="H180" s="330">
        <v>34893481573.324997</v>
      </c>
    </row>
    <row r="181" spans="1:16" s="185" customFormat="1" ht="20.25" x14ac:dyDescent="0.3">
      <c r="A181" s="184"/>
      <c r="B181" s="183"/>
      <c r="C181" s="183"/>
      <c r="D181" s="183"/>
      <c r="E181" s="183"/>
      <c r="F181" s="183"/>
      <c r="G181" s="183"/>
      <c r="H181" s="183"/>
    </row>
    <row r="182" spans="1:16" s="185" customFormat="1" ht="23.25" customHeight="1" x14ac:dyDescent="0.3">
      <c r="A182" s="184"/>
      <c r="B182" s="204" t="s">
        <v>1422</v>
      </c>
      <c r="C182" s="204"/>
      <c r="D182" s="204"/>
      <c r="E182" s="204"/>
      <c r="F182" s="183"/>
      <c r="G182" s="183"/>
      <c r="H182" s="310">
        <v>36372597696.120361</v>
      </c>
    </row>
    <row r="183" spans="1:16" s="185" customFormat="1" ht="23.25" customHeight="1" x14ac:dyDescent="0.3">
      <c r="A183" s="184"/>
      <c r="B183" s="183" t="s">
        <v>1402</v>
      </c>
      <c r="C183" s="183"/>
      <c r="D183" s="183"/>
      <c r="E183" s="183"/>
      <c r="F183" s="183"/>
      <c r="G183" s="183"/>
      <c r="H183" s="316">
        <v>0</v>
      </c>
    </row>
    <row r="184" spans="1:16" s="185" customFormat="1" ht="23.25" customHeight="1" x14ac:dyDescent="0.3">
      <c r="A184" s="184"/>
      <c r="B184" s="265" t="s">
        <v>1404</v>
      </c>
      <c r="C184" s="265"/>
      <c r="D184" s="265"/>
      <c r="E184" s="265"/>
      <c r="F184" s="265"/>
      <c r="G184" s="265"/>
      <c r="H184" s="316"/>
      <c r="I184" s="220"/>
      <c r="J184" s="220"/>
      <c r="K184" s="220"/>
      <c r="L184" s="220"/>
      <c r="M184" s="220"/>
      <c r="N184" s="220"/>
      <c r="O184" s="220"/>
      <c r="P184" s="220"/>
    </row>
    <row r="185" spans="1:16" s="185" customFormat="1" ht="23.25" customHeight="1" x14ac:dyDescent="0.3">
      <c r="A185" s="184"/>
      <c r="B185" s="312" t="s">
        <v>1405</v>
      </c>
      <c r="C185" s="312"/>
      <c r="D185" s="313"/>
      <c r="E185" s="313"/>
      <c r="F185" s="265"/>
      <c r="G185" s="265"/>
      <c r="H185" s="310">
        <v>100</v>
      </c>
      <c r="I185" s="220"/>
      <c r="J185" s="220"/>
      <c r="K185" s="220"/>
      <c r="L185" s="220"/>
      <c r="M185" s="220"/>
      <c r="N185" s="220"/>
      <c r="O185" s="220"/>
      <c r="P185" s="220"/>
    </row>
    <row r="186" spans="1:16" s="185" customFormat="1" ht="23.25" customHeight="1" x14ac:dyDescent="0.3">
      <c r="A186" s="184"/>
      <c r="B186" s="312" t="s">
        <v>1407</v>
      </c>
      <c r="C186" s="312"/>
      <c r="D186" s="313"/>
      <c r="E186" s="313"/>
      <c r="F186" s="265"/>
      <c r="G186" s="265"/>
      <c r="H186" s="316">
        <v>0</v>
      </c>
      <c r="I186" s="220"/>
      <c r="J186" s="220"/>
      <c r="K186" s="220"/>
      <c r="L186" s="220"/>
      <c r="M186" s="220"/>
      <c r="N186" s="220"/>
      <c r="O186" s="220"/>
      <c r="P186" s="220"/>
    </row>
    <row r="187" spans="1:16" s="185" customFormat="1" ht="23.25" customHeight="1" x14ac:dyDescent="0.3">
      <c r="A187" s="184"/>
      <c r="B187" s="312" t="s">
        <v>1409</v>
      </c>
      <c r="C187" s="312"/>
      <c r="D187" s="313"/>
      <c r="E187" s="313"/>
      <c r="F187" s="265"/>
      <c r="G187" s="265"/>
      <c r="H187" s="316">
        <v>0</v>
      </c>
      <c r="I187" s="220"/>
      <c r="J187" s="220"/>
      <c r="K187" s="220"/>
      <c r="L187" s="220"/>
      <c r="M187" s="220"/>
      <c r="N187" s="220"/>
      <c r="O187" s="220"/>
      <c r="P187" s="220"/>
    </row>
    <row r="188" spans="1:16" s="185" customFormat="1" ht="23.25" customHeight="1" x14ac:dyDescent="0.3">
      <c r="A188" s="184"/>
      <c r="B188" s="183" t="s">
        <v>1423</v>
      </c>
      <c r="C188" s="183"/>
      <c r="D188" s="183"/>
      <c r="E188" s="183"/>
      <c r="F188" s="183"/>
      <c r="G188" s="183"/>
      <c r="H188" s="316">
        <v>0</v>
      </c>
    </row>
    <row r="189" spans="1:16" s="185" customFormat="1" ht="23.25" customHeight="1" x14ac:dyDescent="0.3">
      <c r="A189" s="184"/>
      <c r="B189" s="183" t="s">
        <v>1411</v>
      </c>
      <c r="C189" s="183"/>
      <c r="D189" s="183"/>
      <c r="E189" s="183"/>
      <c r="F189" s="183"/>
      <c r="G189" s="183"/>
      <c r="H189" s="316">
        <v>0</v>
      </c>
    </row>
    <row r="190" spans="1:16" s="185" customFormat="1" ht="23.25" customHeight="1" x14ac:dyDescent="0.3">
      <c r="A190" s="184"/>
      <c r="B190" s="183" t="s">
        <v>1424</v>
      </c>
      <c r="C190" s="183"/>
      <c r="D190" s="183"/>
      <c r="E190" s="183"/>
      <c r="F190" s="183"/>
      <c r="G190" s="183"/>
      <c r="H190" s="316">
        <v>0</v>
      </c>
    </row>
    <row r="191" spans="1:16" s="185" customFormat="1" ht="23.25" customHeight="1" thickBot="1" x14ac:dyDescent="0.35">
      <c r="A191" s="184"/>
      <c r="B191" s="331" t="s">
        <v>1425</v>
      </c>
      <c r="C191" s="331"/>
      <c r="D191" s="192"/>
      <c r="E191" s="192"/>
      <c r="F191" s="183"/>
      <c r="G191" s="183"/>
      <c r="H191" s="332">
        <v>36372597796.120361</v>
      </c>
    </row>
    <row r="192" spans="1:16" s="185" customFormat="1" ht="21" thickTop="1" x14ac:dyDescent="0.3">
      <c r="A192" s="184"/>
      <c r="B192" s="183"/>
      <c r="C192" s="183"/>
      <c r="D192" s="183"/>
      <c r="E192" s="183"/>
      <c r="F192" s="183"/>
      <c r="G192" s="183"/>
      <c r="H192" s="183"/>
    </row>
    <row r="193" spans="1:13" s="185" customFormat="1" ht="20.25" x14ac:dyDescent="0.3">
      <c r="A193" s="184"/>
      <c r="B193" s="192" t="s">
        <v>1426</v>
      </c>
      <c r="C193" s="192"/>
      <c r="D193" s="192"/>
      <c r="E193" s="192"/>
      <c r="F193" s="183"/>
      <c r="G193" s="183"/>
      <c r="H193" s="333" t="s">
        <v>1732</v>
      </c>
    </row>
    <row r="194" spans="1:13" s="185" customFormat="1" ht="20.25" x14ac:dyDescent="0.3">
      <c r="A194" s="184"/>
      <c r="B194" s="192"/>
      <c r="C194" s="192"/>
      <c r="D194" s="192"/>
      <c r="E194" s="192"/>
      <c r="F194" s="183"/>
      <c r="G194" s="183"/>
      <c r="H194" s="333"/>
    </row>
    <row r="195" spans="1:13" s="185" customFormat="1" ht="20.25" x14ac:dyDescent="0.3">
      <c r="A195" s="184"/>
      <c r="B195" s="183" t="s">
        <v>1427</v>
      </c>
      <c r="C195" s="183"/>
      <c r="D195" s="192"/>
      <c r="E195" s="192"/>
      <c r="F195" s="183"/>
      <c r="G195" s="183"/>
      <c r="H195" s="334">
        <v>3.3628509532860114</v>
      </c>
    </row>
    <row r="196" spans="1:13" s="185" customFormat="1" ht="21" x14ac:dyDescent="0.25">
      <c r="A196" s="184"/>
      <c r="B196" s="248" t="s">
        <v>1428</v>
      </c>
      <c r="C196" s="335"/>
      <c r="D196" s="335"/>
      <c r="E196" s="335"/>
      <c r="H196" s="336"/>
    </row>
    <row r="197" spans="1:13" s="185" customFormat="1" ht="24.75" customHeight="1" x14ac:dyDescent="0.25">
      <c r="A197" s="184"/>
      <c r="B197" s="335"/>
      <c r="C197" s="328"/>
      <c r="E197" s="335"/>
      <c r="H197" s="336"/>
    </row>
    <row r="198" spans="1:13" s="185" customFormat="1" ht="23.25" x14ac:dyDescent="0.35">
      <c r="A198" s="184"/>
      <c r="B198" s="171" t="s">
        <v>1429</v>
      </c>
      <c r="C198" s="217"/>
      <c r="D198" s="329"/>
      <c r="E198" s="329"/>
      <c r="F198" s="329"/>
      <c r="G198" s="329"/>
      <c r="H198" s="329"/>
      <c r="I198" s="329"/>
      <c r="J198" s="329"/>
      <c r="K198" s="329"/>
      <c r="L198" s="329"/>
      <c r="M198" s="219"/>
    </row>
    <row r="199" spans="1:13" s="185" customFormat="1" ht="17.25" customHeight="1" x14ac:dyDescent="0.25">
      <c r="A199" s="184"/>
      <c r="B199" s="335"/>
      <c r="C199" s="335"/>
      <c r="D199" s="335"/>
      <c r="E199" s="335"/>
      <c r="H199" s="336"/>
    </row>
    <row r="200" spans="1:13" s="183" customFormat="1" ht="21.75" customHeight="1" x14ac:dyDescent="0.3">
      <c r="A200" s="180"/>
      <c r="B200" s="183" t="s">
        <v>1430</v>
      </c>
      <c r="D200" s="192"/>
      <c r="E200" s="192"/>
      <c r="H200" s="212" t="s">
        <v>1431</v>
      </c>
    </row>
    <row r="201" spans="1:13" s="183" customFormat="1" ht="21.75" customHeight="1" x14ac:dyDescent="0.3">
      <c r="A201" s="180"/>
      <c r="B201" s="183" t="s">
        <v>1432</v>
      </c>
      <c r="D201" s="192"/>
      <c r="E201" s="192"/>
      <c r="H201" s="212" t="s">
        <v>1294</v>
      </c>
    </row>
    <row r="202" spans="1:13" s="183" customFormat="1" ht="21.75" customHeight="1" x14ac:dyDescent="0.3">
      <c r="A202" s="180"/>
      <c r="B202" s="183" t="s">
        <v>1433</v>
      </c>
      <c r="D202" s="192"/>
      <c r="E202" s="192"/>
      <c r="H202" s="212" t="s">
        <v>1294</v>
      </c>
    </row>
    <row r="203" spans="1:13" s="183" customFormat="1" ht="8.25" customHeight="1" x14ac:dyDescent="0.3">
      <c r="A203" s="180"/>
      <c r="B203" s="192"/>
      <c r="C203" s="192"/>
      <c r="D203" s="192"/>
      <c r="E203" s="192"/>
      <c r="H203" s="333"/>
    </row>
    <row r="204" spans="1:13" s="183" customFormat="1" ht="20.25" x14ac:dyDescent="0.3">
      <c r="A204" s="180"/>
      <c r="B204" s="192" t="s">
        <v>1429</v>
      </c>
      <c r="C204" s="192"/>
      <c r="D204" s="192"/>
      <c r="E204" s="192"/>
      <c r="H204" s="333" t="s">
        <v>1347</v>
      </c>
    </row>
    <row r="205" spans="1:13" s="185" customFormat="1" ht="24" customHeight="1" x14ac:dyDescent="0.25">
      <c r="A205" s="184"/>
      <c r="B205" s="335"/>
      <c r="C205" s="335"/>
      <c r="D205" s="335"/>
      <c r="E205" s="335"/>
      <c r="H205" s="336"/>
    </row>
    <row r="206" spans="1:13" s="338" customFormat="1" ht="23.25" x14ac:dyDescent="0.35">
      <c r="A206" s="184"/>
      <c r="B206" s="171" t="s">
        <v>1434</v>
      </c>
      <c r="C206" s="217"/>
      <c r="D206" s="217"/>
      <c r="E206" s="217"/>
      <c r="F206" s="217"/>
      <c r="G206" s="217"/>
      <c r="H206" s="217"/>
      <c r="I206" s="217"/>
      <c r="J206" s="217"/>
      <c r="K206" s="217"/>
      <c r="L206" s="217"/>
      <c r="M206" s="337"/>
    </row>
    <row r="207" spans="1:13" s="184" customFormat="1" ht="25.5" customHeight="1" x14ac:dyDescent="0.25">
      <c r="A207" s="216"/>
      <c r="B207" s="339"/>
      <c r="C207" s="340"/>
    </row>
    <row r="208" spans="1:13" s="220" customFormat="1" ht="23.25" customHeight="1" x14ac:dyDescent="0.3">
      <c r="A208" s="184" t="s">
        <v>1435</v>
      </c>
      <c r="B208" s="198" t="s">
        <v>1436</v>
      </c>
      <c r="C208" s="198"/>
      <c r="D208" s="183"/>
      <c r="E208" s="183"/>
      <c r="F208" s="183"/>
      <c r="G208" s="183"/>
      <c r="H208" s="341">
        <v>37429873185.329826</v>
      </c>
      <c r="I208" s="185"/>
    </row>
    <row r="209" spans="1:13" s="220" customFormat="1" ht="23.25" customHeight="1" x14ac:dyDescent="0.3">
      <c r="A209" s="184" t="s">
        <v>1437</v>
      </c>
      <c r="B209" s="198" t="s">
        <v>1438</v>
      </c>
      <c r="C209" s="198"/>
      <c r="D209" s="183"/>
      <c r="E209" s="183"/>
      <c r="F209" s="183"/>
      <c r="G209" s="183"/>
      <c r="H209" s="341">
        <v>36656985635.589706</v>
      </c>
      <c r="I209" s="185"/>
    </row>
    <row r="210" spans="1:13" s="220" customFormat="1" ht="23.25" customHeight="1" x14ac:dyDescent="0.3">
      <c r="A210" s="184" t="s">
        <v>1439</v>
      </c>
      <c r="B210" s="198" t="s">
        <v>1440</v>
      </c>
      <c r="C210" s="198"/>
      <c r="D210" s="183"/>
      <c r="E210" s="183"/>
      <c r="F210" s="183"/>
      <c r="G210" s="183"/>
      <c r="H210" s="342">
        <v>136718</v>
      </c>
      <c r="I210" s="184"/>
    </row>
    <row r="211" spans="1:13" s="220" customFormat="1" ht="23.25" customHeight="1" x14ac:dyDescent="0.3">
      <c r="A211" s="184" t="s">
        <v>1441</v>
      </c>
      <c r="B211" s="198" t="s">
        <v>1442</v>
      </c>
      <c r="C211" s="198"/>
      <c r="D211" s="183"/>
      <c r="E211" s="183"/>
      <c r="F211" s="183"/>
      <c r="G211" s="183"/>
      <c r="H211" s="343">
        <v>268121.13719912304</v>
      </c>
      <c r="I211" s="184"/>
      <c r="J211" s="344"/>
    </row>
    <row r="212" spans="1:13" s="220" customFormat="1" ht="27.75" customHeight="1" x14ac:dyDescent="0.3">
      <c r="A212" s="184" t="s">
        <v>1443</v>
      </c>
      <c r="B212" s="198" t="s">
        <v>1444</v>
      </c>
      <c r="C212" s="198"/>
      <c r="D212" s="183"/>
      <c r="E212" s="183"/>
      <c r="F212" s="183"/>
      <c r="G212" s="183"/>
      <c r="H212" s="342">
        <v>136718</v>
      </c>
      <c r="I212" s="184"/>
    </row>
    <row r="213" spans="1:13" s="220" customFormat="1" ht="25.5" customHeight="1" x14ac:dyDescent="0.3">
      <c r="A213" s="184" t="s">
        <v>1445</v>
      </c>
      <c r="B213" s="198" t="s">
        <v>1446</v>
      </c>
      <c r="C213" s="198"/>
      <c r="D213" s="183"/>
      <c r="E213" s="183"/>
      <c r="F213" s="183"/>
      <c r="G213" s="183"/>
      <c r="H213" s="342">
        <v>132491</v>
      </c>
      <c r="I213" s="184"/>
    </row>
    <row r="214" spans="1:13" s="220" customFormat="1" ht="20.25" x14ac:dyDescent="0.3">
      <c r="A214" s="184"/>
      <c r="B214" s="265"/>
      <c r="C214" s="265"/>
      <c r="D214" s="183"/>
      <c r="E214" s="183"/>
      <c r="F214" s="183"/>
      <c r="G214" s="183"/>
      <c r="H214" s="265"/>
      <c r="I214" s="184"/>
    </row>
    <row r="215" spans="1:13" s="220" customFormat="1" ht="24" customHeight="1" x14ac:dyDescent="0.3">
      <c r="A215" s="184" t="s">
        <v>1447</v>
      </c>
      <c r="B215" s="265" t="s">
        <v>1448</v>
      </c>
      <c r="C215" s="265"/>
      <c r="D215" s="183"/>
      <c r="E215" s="345"/>
      <c r="F215" s="183"/>
      <c r="G215" s="183"/>
      <c r="H215" s="346">
        <v>0.70159717038687019</v>
      </c>
      <c r="I215" s="184"/>
    </row>
    <row r="216" spans="1:13" s="220" customFormat="1" ht="24" customHeight="1" x14ac:dyDescent="0.3">
      <c r="A216" s="184" t="s">
        <v>1449</v>
      </c>
      <c r="B216" s="204" t="s">
        <v>1450</v>
      </c>
      <c r="C216" s="204"/>
      <c r="D216" s="204"/>
      <c r="E216" s="183"/>
      <c r="F216" s="183"/>
      <c r="G216" s="183"/>
      <c r="H216" s="346">
        <v>0.70159717038687019</v>
      </c>
      <c r="I216" s="184"/>
    </row>
    <row r="217" spans="1:13" s="220" customFormat="1" ht="24" customHeight="1" x14ac:dyDescent="0.3">
      <c r="A217" s="184"/>
      <c r="B217" s="204" t="s">
        <v>1451</v>
      </c>
      <c r="C217" s="204"/>
      <c r="D217" s="204"/>
      <c r="E217" s="183"/>
      <c r="F217" s="183"/>
      <c r="G217" s="183"/>
      <c r="H217" s="346">
        <v>0.51978537127196889</v>
      </c>
      <c r="I217" s="184"/>
    </row>
    <row r="218" spans="1:13" s="220" customFormat="1" ht="24" customHeight="1" x14ac:dyDescent="0.3">
      <c r="A218" s="184" t="s">
        <v>1452</v>
      </c>
      <c r="B218" s="198" t="s">
        <v>1453</v>
      </c>
      <c r="C218" s="198"/>
      <c r="D218" s="183"/>
      <c r="E218" s="183"/>
      <c r="F218" s="183"/>
      <c r="G218" s="183"/>
      <c r="H218" s="347">
        <v>37.27888451645623</v>
      </c>
      <c r="I218" s="184"/>
    </row>
    <row r="219" spans="1:13" s="220" customFormat="1" ht="24" customHeight="1" x14ac:dyDescent="0.3">
      <c r="A219" s="184" t="s">
        <v>1454</v>
      </c>
      <c r="B219" s="198" t="s">
        <v>1455</v>
      </c>
      <c r="C219" s="198"/>
      <c r="D219" s="183"/>
      <c r="E219" s="183"/>
      <c r="F219" s="183"/>
      <c r="G219" s="183"/>
      <c r="H219" s="346">
        <v>2.7822357222562707E-2</v>
      </c>
      <c r="I219" s="184"/>
    </row>
    <row r="220" spans="1:13" s="220" customFormat="1" ht="24" customHeight="1" x14ac:dyDescent="0.3">
      <c r="A220" s="184" t="s">
        <v>1456</v>
      </c>
      <c r="B220" s="198" t="s">
        <v>1457</v>
      </c>
      <c r="C220" s="198"/>
      <c r="D220" s="183"/>
      <c r="E220" s="183"/>
      <c r="F220" s="183"/>
      <c r="G220" s="183"/>
      <c r="H220" s="347">
        <v>52.159882701691892</v>
      </c>
      <c r="I220" s="184"/>
    </row>
    <row r="221" spans="1:13" s="220" customFormat="1" ht="25.5" customHeight="1" x14ac:dyDescent="0.3">
      <c r="A221" s="184" t="s">
        <v>1458</v>
      </c>
      <c r="B221" s="198" t="s">
        <v>1459</v>
      </c>
      <c r="C221" s="198"/>
      <c r="D221" s="183"/>
      <c r="E221" s="183"/>
      <c r="F221" s="183"/>
      <c r="G221" s="183"/>
      <c r="H221" s="347">
        <v>27.217463803992377</v>
      </c>
      <c r="I221" s="184"/>
    </row>
    <row r="222" spans="1:13" s="220" customFormat="1" ht="18.75" customHeight="1" x14ac:dyDescent="0.25">
      <c r="A222" s="184"/>
      <c r="B222" s="348"/>
      <c r="C222" s="349"/>
      <c r="D222" s="234"/>
      <c r="E222" s="234"/>
      <c r="F222" s="234"/>
      <c r="G222" s="234"/>
      <c r="H222" s="350"/>
      <c r="I222" s="185"/>
    </row>
    <row r="223" spans="1:13" s="220" customFormat="1" ht="21" x14ac:dyDescent="0.25">
      <c r="A223" s="184"/>
      <c r="B223" s="351" t="s">
        <v>1460</v>
      </c>
      <c r="C223" s="185"/>
      <c r="D223" s="185"/>
      <c r="E223" s="185"/>
      <c r="F223" s="185"/>
      <c r="G223" s="185"/>
      <c r="H223" s="185"/>
      <c r="I223" s="197"/>
    </row>
    <row r="224" spans="1:13" s="338" customFormat="1" ht="21" x14ac:dyDescent="0.25">
      <c r="A224" s="184"/>
      <c r="B224" s="247" t="s">
        <v>1461</v>
      </c>
      <c r="C224" s="352"/>
      <c r="D224" s="352"/>
      <c r="E224" s="352"/>
      <c r="F224" s="352"/>
      <c r="G224" s="352"/>
      <c r="H224" s="352"/>
      <c r="I224" s="352"/>
      <c r="J224" s="352"/>
      <c r="K224" s="352"/>
      <c r="L224" s="352"/>
      <c r="M224" s="185"/>
    </row>
    <row r="225" spans="1:13" s="338" customFormat="1" ht="18" x14ac:dyDescent="0.25">
      <c r="A225" s="184"/>
      <c r="B225" s="353"/>
      <c r="C225" s="352"/>
      <c r="D225" s="352"/>
      <c r="E225" s="352"/>
      <c r="F225" s="352"/>
      <c r="G225" s="352"/>
      <c r="H225" s="352"/>
      <c r="I225" s="352"/>
      <c r="J225" s="352"/>
      <c r="K225" s="352"/>
      <c r="L225" s="352"/>
      <c r="M225" s="185"/>
    </row>
    <row r="226" spans="1:13" s="171" customFormat="1" ht="23.25" x14ac:dyDescent="0.35">
      <c r="B226" s="171" t="s">
        <v>1462</v>
      </c>
    </row>
    <row r="227" spans="1:13" s="185" customFormat="1" ht="18" x14ac:dyDescent="0.25">
      <c r="A227" s="216"/>
      <c r="B227" s="253"/>
      <c r="C227" s="253"/>
      <c r="D227" s="253"/>
      <c r="E227" s="352"/>
      <c r="F227" s="352"/>
      <c r="G227" s="352"/>
      <c r="H227" s="352"/>
      <c r="I227" s="352"/>
      <c r="J227" s="352"/>
      <c r="K227" s="352"/>
      <c r="L227" s="352"/>
      <c r="M227" s="184"/>
    </row>
    <row r="228" spans="1:13" s="220" customFormat="1" ht="20.25" x14ac:dyDescent="0.3">
      <c r="A228" s="184"/>
      <c r="B228" s="183"/>
      <c r="C228" s="183"/>
      <c r="D228" s="183"/>
      <c r="E228" s="183"/>
      <c r="F228" s="354" t="s">
        <v>1463</v>
      </c>
      <c r="G228" s="354" t="s">
        <v>1464</v>
      </c>
      <c r="H228" s="354" t="s">
        <v>735</v>
      </c>
      <c r="I228" s="354" t="s">
        <v>1465</v>
      </c>
    </row>
    <row r="229" spans="1:13" s="185" customFormat="1" ht="20.25" x14ac:dyDescent="0.3">
      <c r="A229" s="184" t="s">
        <v>1466</v>
      </c>
      <c r="B229" s="183" t="s">
        <v>1467</v>
      </c>
      <c r="C229" s="183"/>
      <c r="D229" s="183"/>
      <c r="E229" s="183"/>
      <c r="F229" s="355">
        <v>36656985635.589706</v>
      </c>
      <c r="G229" s="356">
        <v>1</v>
      </c>
      <c r="H229" s="355">
        <v>136718</v>
      </c>
      <c r="I229" s="356">
        <v>1</v>
      </c>
    </row>
    <row r="230" spans="1:13" s="185" customFormat="1" ht="7.5" customHeight="1" x14ac:dyDescent="0.3">
      <c r="A230" s="184"/>
      <c r="B230" s="183"/>
      <c r="C230" s="183"/>
      <c r="D230" s="183"/>
      <c r="E230" s="183"/>
      <c r="F230" s="355"/>
      <c r="G230" s="356"/>
      <c r="H230" s="355"/>
      <c r="I230" s="356"/>
    </row>
    <row r="231" spans="1:13" s="220" customFormat="1" ht="21" x14ac:dyDescent="0.25">
      <c r="A231" s="184"/>
      <c r="B231" s="351" t="s">
        <v>1468</v>
      </c>
      <c r="C231" s="164"/>
    </row>
    <row r="232" spans="1:13" s="171" customFormat="1" ht="23.25" x14ac:dyDescent="0.35">
      <c r="B232" s="171" t="s">
        <v>1469</v>
      </c>
    </row>
    <row r="233" spans="1:13" s="220" customFormat="1" ht="15" x14ac:dyDescent="0.2">
      <c r="A233" s="184"/>
    </row>
    <row r="234" spans="1:13" s="360" customFormat="1" ht="20.25" x14ac:dyDescent="0.3">
      <c r="A234" s="184" t="s">
        <v>1470</v>
      </c>
      <c r="B234" s="357" t="s">
        <v>1221</v>
      </c>
      <c r="C234" s="358"/>
      <c r="D234" s="358"/>
      <c r="E234" s="358"/>
      <c r="F234" s="354" t="s">
        <v>1463</v>
      </c>
      <c r="G234" s="354" t="s">
        <v>1464</v>
      </c>
      <c r="H234" s="354" t="s">
        <v>735</v>
      </c>
      <c r="I234" s="354" t="s">
        <v>1465</v>
      </c>
      <c r="J234" s="359"/>
      <c r="L234" s="361"/>
      <c r="M234" s="361"/>
    </row>
    <row r="235" spans="1:13" s="220" customFormat="1" ht="20.25" x14ac:dyDescent="0.3">
      <c r="A235" s="184" t="s">
        <v>1471</v>
      </c>
      <c r="B235" s="241" t="s">
        <v>1229</v>
      </c>
      <c r="C235" s="241"/>
      <c r="D235" s="241"/>
      <c r="E235" s="241"/>
      <c r="F235" s="362">
        <v>28892852146.830009</v>
      </c>
      <c r="G235" s="363">
        <v>0.7881949823713309</v>
      </c>
      <c r="H235" s="362">
        <v>109930</v>
      </c>
      <c r="I235" s="363">
        <v>0.80406383943591919</v>
      </c>
      <c r="J235" s="255"/>
      <c r="K235" s="255"/>
      <c r="L235" s="185"/>
      <c r="M235" s="185"/>
    </row>
    <row r="236" spans="1:13" s="220" customFormat="1" ht="20.25" x14ac:dyDescent="0.3">
      <c r="A236" s="184" t="s">
        <v>1472</v>
      </c>
      <c r="B236" s="241" t="s">
        <v>1473</v>
      </c>
      <c r="C236" s="241"/>
      <c r="D236" s="241"/>
      <c r="E236" s="241"/>
      <c r="F236" s="362">
        <v>7764133488.7600203</v>
      </c>
      <c r="G236" s="363">
        <v>0.21180501762866924</v>
      </c>
      <c r="H236" s="362">
        <v>26788</v>
      </c>
      <c r="I236" s="363">
        <v>0.19593616056408081</v>
      </c>
      <c r="J236" s="255"/>
      <c r="K236" s="255"/>
      <c r="L236" s="185"/>
      <c r="M236" s="185"/>
    </row>
    <row r="237" spans="1:13" s="220" customFormat="1" ht="21" thickBot="1" x14ac:dyDescent="0.35">
      <c r="A237" s="184"/>
      <c r="B237" s="210" t="s">
        <v>103</v>
      </c>
      <c r="C237" s="210"/>
      <c r="D237" s="210"/>
      <c r="E237" s="210"/>
      <c r="F237" s="364">
        <v>36656985635.590027</v>
      </c>
      <c r="G237" s="365">
        <v>1.0000000000000002</v>
      </c>
      <c r="H237" s="366">
        <v>136718</v>
      </c>
      <c r="I237" s="365">
        <v>1</v>
      </c>
      <c r="J237" s="367"/>
      <c r="K237" s="367"/>
      <c r="L237" s="185"/>
      <c r="M237" s="185"/>
    </row>
    <row r="238" spans="1:13" s="220" customFormat="1" ht="16.5" thickTop="1" x14ac:dyDescent="0.25">
      <c r="A238" s="184"/>
      <c r="B238" s="368"/>
      <c r="C238" s="368"/>
      <c r="D238" s="368"/>
      <c r="E238" s="368"/>
      <c r="F238" s="255"/>
      <c r="G238" s="255"/>
      <c r="H238" s="255"/>
      <c r="I238" s="369"/>
      <c r="J238" s="367"/>
      <c r="K238" s="367"/>
      <c r="L238" s="185"/>
      <c r="M238" s="185"/>
    </row>
    <row r="239" spans="1:13" s="171" customFormat="1" ht="23.25" x14ac:dyDescent="0.35">
      <c r="B239" s="171" t="s">
        <v>1474</v>
      </c>
    </row>
    <row r="240" spans="1:13" s="185" customFormat="1" ht="20.25" x14ac:dyDescent="0.3">
      <c r="A240" s="184"/>
      <c r="B240" s="183"/>
      <c r="C240" s="183"/>
      <c r="D240" s="183"/>
      <c r="E240" s="183"/>
      <c r="F240" s="355"/>
      <c r="G240" s="356"/>
      <c r="H240" s="183"/>
      <c r="I240" s="183"/>
    </row>
    <row r="241" spans="1:13" s="360" customFormat="1" ht="20.25" x14ac:dyDescent="0.3">
      <c r="A241" s="251" t="s">
        <v>1475</v>
      </c>
      <c r="B241" s="370" t="s">
        <v>1476</v>
      </c>
      <c r="C241" s="370"/>
      <c r="D241" s="370"/>
      <c r="E241" s="370"/>
      <c r="F241" s="354" t="s">
        <v>1463</v>
      </c>
      <c r="G241" s="354" t="s">
        <v>1465</v>
      </c>
      <c r="H241" s="354" t="s">
        <v>735</v>
      </c>
      <c r="I241" s="354" t="s">
        <v>1465</v>
      </c>
      <c r="L241" s="361"/>
    </row>
    <row r="242" spans="1:13" s="220" customFormat="1" ht="20.25" x14ac:dyDescent="0.3">
      <c r="A242" s="251" t="s">
        <v>1477</v>
      </c>
      <c r="B242" s="241" t="s">
        <v>1478</v>
      </c>
      <c r="C242" s="241"/>
      <c r="D242" s="241"/>
      <c r="E242" s="241"/>
      <c r="F242" s="362">
        <v>5422826.0299999984</v>
      </c>
      <c r="G242" s="363">
        <v>1.4793431418253289E-4</v>
      </c>
      <c r="H242" s="362">
        <v>27</v>
      </c>
      <c r="I242" s="363">
        <v>1.9748679764186136E-4</v>
      </c>
      <c r="J242" s="255"/>
      <c r="K242" s="255"/>
      <c r="L242" s="185"/>
    </row>
    <row r="243" spans="1:13" s="220" customFormat="1" ht="20.25" x14ac:dyDescent="0.3">
      <c r="A243" s="251" t="s">
        <v>1479</v>
      </c>
      <c r="B243" s="241" t="s">
        <v>1480</v>
      </c>
      <c r="C243" s="241"/>
      <c r="D243" s="241"/>
      <c r="E243" s="241"/>
      <c r="F243" s="362">
        <v>17292712.34</v>
      </c>
      <c r="G243" s="363">
        <v>4.7174398113113066E-4</v>
      </c>
      <c r="H243" s="362">
        <v>52</v>
      </c>
      <c r="I243" s="363">
        <v>3.8034494360654779E-4</v>
      </c>
      <c r="J243" s="255"/>
      <c r="K243" s="255"/>
      <c r="L243" s="185"/>
    </row>
    <row r="244" spans="1:13" s="220" customFormat="1" ht="20.25" x14ac:dyDescent="0.3">
      <c r="A244" s="251" t="s">
        <v>1481</v>
      </c>
      <c r="B244" s="241" t="s">
        <v>1482</v>
      </c>
      <c r="C244" s="241"/>
      <c r="D244" s="241"/>
      <c r="E244" s="241"/>
      <c r="F244" s="362">
        <v>10613999160.430004</v>
      </c>
      <c r="G244" s="363">
        <v>0.28954915349408561</v>
      </c>
      <c r="H244" s="362">
        <v>37048</v>
      </c>
      <c r="I244" s="363">
        <v>0.27098114366798814</v>
      </c>
      <c r="J244" s="255"/>
      <c r="K244" s="255"/>
      <c r="L244" s="185"/>
    </row>
    <row r="245" spans="1:13" s="220" customFormat="1" ht="20.25" x14ac:dyDescent="0.3">
      <c r="A245" s="251" t="s">
        <v>1483</v>
      </c>
      <c r="B245" s="241" t="s">
        <v>1484</v>
      </c>
      <c r="C245" s="241"/>
      <c r="D245" s="241"/>
      <c r="E245" s="241"/>
      <c r="F245" s="362">
        <v>17445192366.670193</v>
      </c>
      <c r="G245" s="363">
        <v>0.47590362557614885</v>
      </c>
      <c r="H245" s="362">
        <v>64844</v>
      </c>
      <c r="I245" s="363">
        <v>0.47429014467736508</v>
      </c>
      <c r="J245" s="255"/>
      <c r="K245" s="255"/>
      <c r="L245" s="185"/>
    </row>
    <row r="246" spans="1:13" s="220" customFormat="1" ht="20.25" x14ac:dyDescent="0.3">
      <c r="A246" s="251" t="s">
        <v>1485</v>
      </c>
      <c r="B246" s="241" t="s">
        <v>1486</v>
      </c>
      <c r="C246" s="241"/>
      <c r="D246" s="241"/>
      <c r="E246" s="241"/>
      <c r="F246" s="362">
        <v>7560525149.8800163</v>
      </c>
      <c r="G246" s="363">
        <v>0.20625059640854682</v>
      </c>
      <c r="H246" s="362">
        <v>29799</v>
      </c>
      <c r="I246" s="363">
        <v>0.21795959566406764</v>
      </c>
      <c r="J246" s="255"/>
      <c r="K246" s="255"/>
      <c r="L246" s="185"/>
    </row>
    <row r="247" spans="1:13" s="220" customFormat="1" ht="20.25" x14ac:dyDescent="0.3">
      <c r="A247" s="251" t="s">
        <v>1487</v>
      </c>
      <c r="B247" s="241" t="s">
        <v>1488</v>
      </c>
      <c r="C247" s="241"/>
      <c r="D247" s="241"/>
      <c r="E247" s="241"/>
      <c r="F247" s="362">
        <v>655147186.21000075</v>
      </c>
      <c r="G247" s="363">
        <v>1.787236934108186E-2</v>
      </c>
      <c r="H247" s="362">
        <v>3185</v>
      </c>
      <c r="I247" s="363">
        <v>2.3296127795901053E-2</v>
      </c>
      <c r="J247" s="255"/>
      <c r="K247" s="255"/>
      <c r="L247" s="185"/>
    </row>
    <row r="248" spans="1:13" s="220" customFormat="1" ht="20.25" x14ac:dyDescent="0.3">
      <c r="A248" s="251" t="s">
        <v>1489</v>
      </c>
      <c r="B248" s="241" t="s">
        <v>1490</v>
      </c>
      <c r="C248" s="241"/>
      <c r="D248" s="241"/>
      <c r="E248" s="241"/>
      <c r="F248" s="362">
        <v>359406234.02999997</v>
      </c>
      <c r="G248" s="363">
        <v>9.8045768848230921E-3</v>
      </c>
      <c r="H248" s="362">
        <v>1763</v>
      </c>
      <c r="I248" s="363">
        <v>1.2895156453429688E-2</v>
      </c>
      <c r="J248" s="255"/>
      <c r="K248" s="255"/>
      <c r="L248" s="185"/>
    </row>
    <row r="249" spans="1:13" s="220" customFormat="1" ht="21" thickBot="1" x14ac:dyDescent="0.35">
      <c r="A249" s="251"/>
      <c r="B249" s="210" t="s">
        <v>103</v>
      </c>
      <c r="C249" s="210"/>
      <c r="D249" s="210"/>
      <c r="E249" s="210"/>
      <c r="F249" s="371">
        <v>36656985635.590218</v>
      </c>
      <c r="G249" s="372">
        <v>0.99999999999999989</v>
      </c>
      <c r="H249" s="373">
        <v>136718</v>
      </c>
      <c r="I249" s="372">
        <v>1</v>
      </c>
      <c r="J249" s="367"/>
      <c r="K249" s="367"/>
      <c r="L249" s="185"/>
    </row>
    <row r="250" spans="1:13" s="185" customFormat="1" ht="21" thickTop="1" x14ac:dyDescent="0.3">
      <c r="A250" s="184"/>
      <c r="B250" s="183"/>
      <c r="C250" s="183"/>
      <c r="D250" s="183"/>
      <c r="E250" s="183"/>
      <c r="F250" s="355"/>
      <c r="G250" s="356"/>
      <c r="H250" s="183"/>
      <c r="I250" s="183"/>
    </row>
    <row r="251" spans="1:13" s="171" customFormat="1" ht="23.25" x14ac:dyDescent="0.35">
      <c r="B251" s="171" t="s">
        <v>1491</v>
      </c>
    </row>
    <row r="252" spans="1:13" s="185" customFormat="1" ht="20.25" x14ac:dyDescent="0.3">
      <c r="A252" s="184"/>
      <c r="B252" s="183"/>
      <c r="C252" s="183"/>
      <c r="D252" s="183"/>
      <c r="E252" s="183"/>
      <c r="F252" s="355"/>
      <c r="G252" s="356"/>
      <c r="H252" s="183"/>
      <c r="I252" s="183"/>
    </row>
    <row r="253" spans="1:13" s="360" customFormat="1" ht="20.25" x14ac:dyDescent="0.3">
      <c r="A253" s="184" t="s">
        <v>1492</v>
      </c>
      <c r="B253" s="370" t="s">
        <v>1493</v>
      </c>
      <c r="C253" s="370"/>
      <c r="D253" s="370"/>
      <c r="E253" s="370"/>
      <c r="F253" s="354" t="s">
        <v>1463</v>
      </c>
      <c r="G253" s="354" t="s">
        <v>1464</v>
      </c>
      <c r="H253" s="354" t="s">
        <v>735</v>
      </c>
      <c r="I253" s="354" t="s">
        <v>1465</v>
      </c>
      <c r="L253" s="361"/>
      <c r="M253" s="361"/>
    </row>
    <row r="254" spans="1:13" s="220" customFormat="1" ht="20.25" x14ac:dyDescent="0.3">
      <c r="A254" s="184" t="s">
        <v>1494</v>
      </c>
      <c r="B254" s="241" t="s">
        <v>1495</v>
      </c>
      <c r="C254" s="241"/>
      <c r="D254" s="241"/>
      <c r="E254" s="241"/>
      <c r="F254" s="362">
        <v>5815012396.9199791</v>
      </c>
      <c r="G254" s="363">
        <v>0.1586331307960647</v>
      </c>
      <c r="H254" s="362">
        <v>22056</v>
      </c>
      <c r="I254" s="363">
        <v>0.16132477069588497</v>
      </c>
      <c r="K254" s="255"/>
      <c r="L254" s="185"/>
      <c r="M254" s="185"/>
    </row>
    <row r="255" spans="1:13" s="220" customFormat="1" ht="20.25" x14ac:dyDescent="0.3">
      <c r="A255" s="184" t="s">
        <v>1496</v>
      </c>
      <c r="B255" s="241" t="s">
        <v>1496</v>
      </c>
      <c r="C255" s="241"/>
      <c r="D255" s="241"/>
      <c r="E255" s="241"/>
      <c r="F255" s="362">
        <v>30841973238.669807</v>
      </c>
      <c r="G255" s="363">
        <v>0.84136686920393544</v>
      </c>
      <c r="H255" s="362">
        <v>114662</v>
      </c>
      <c r="I255" s="363">
        <v>0.83867522930411509</v>
      </c>
      <c r="K255" s="255"/>
      <c r="L255" s="185"/>
      <c r="M255" s="185"/>
    </row>
    <row r="256" spans="1:13" s="220" customFormat="1" ht="21" thickBot="1" x14ac:dyDescent="0.35">
      <c r="A256" s="184"/>
      <c r="B256" s="210" t="s">
        <v>103</v>
      </c>
      <c r="C256" s="210"/>
      <c r="D256" s="210"/>
      <c r="E256" s="210"/>
      <c r="F256" s="364">
        <v>36656985635.589783</v>
      </c>
      <c r="G256" s="365">
        <v>1.0000000000000002</v>
      </c>
      <c r="H256" s="364">
        <v>136718</v>
      </c>
      <c r="I256" s="365">
        <v>1</v>
      </c>
      <c r="K256" s="367"/>
      <c r="L256" s="185"/>
      <c r="M256" s="185"/>
    </row>
    <row r="257" spans="1:18" s="185" customFormat="1" ht="21" thickTop="1" x14ac:dyDescent="0.3">
      <c r="A257" s="184"/>
      <c r="B257" s="183"/>
      <c r="C257" s="183"/>
      <c r="D257" s="183"/>
      <c r="E257" s="183"/>
      <c r="F257" s="355"/>
      <c r="G257" s="356"/>
      <c r="H257" s="183"/>
      <c r="I257" s="183"/>
    </row>
    <row r="258" spans="1:18" s="171" customFormat="1" ht="23.25" x14ac:dyDescent="0.35">
      <c r="B258" s="171" t="s">
        <v>1497</v>
      </c>
    </row>
    <row r="259" spans="1:18" s="185" customFormat="1" ht="20.25" x14ac:dyDescent="0.3">
      <c r="A259" s="184"/>
      <c r="B259" s="183"/>
      <c r="C259" s="183"/>
      <c r="D259" s="183"/>
      <c r="E259" s="183"/>
      <c r="F259" s="355"/>
      <c r="G259" s="356"/>
      <c r="H259" s="183"/>
      <c r="I259" s="183"/>
    </row>
    <row r="260" spans="1:18" s="360" customFormat="1" ht="20.25" x14ac:dyDescent="0.3">
      <c r="A260" s="251" t="s">
        <v>1498</v>
      </c>
      <c r="B260" s="370" t="s">
        <v>1499</v>
      </c>
      <c r="C260" s="370"/>
      <c r="D260" s="370"/>
      <c r="E260" s="370"/>
      <c r="F260" s="354" t="s">
        <v>1463</v>
      </c>
      <c r="G260" s="354" t="s">
        <v>1464</v>
      </c>
      <c r="H260" s="354" t="s">
        <v>735</v>
      </c>
      <c r="I260" s="354" t="s">
        <v>1465</v>
      </c>
      <c r="J260" s="359"/>
      <c r="L260" s="361"/>
      <c r="M260" s="361"/>
      <c r="N260" s="361"/>
      <c r="O260" s="361"/>
      <c r="Q260" s="374"/>
      <c r="R260" s="374"/>
    </row>
    <row r="261" spans="1:18" s="220" customFormat="1" ht="20.25" x14ac:dyDescent="0.3">
      <c r="A261" s="251" t="s">
        <v>1500</v>
      </c>
      <c r="B261" s="241" t="s">
        <v>1501</v>
      </c>
      <c r="C261" s="241"/>
      <c r="D261" s="241"/>
      <c r="E261" s="241"/>
      <c r="F261" s="362">
        <v>3474876698.0699987</v>
      </c>
      <c r="G261" s="363">
        <v>9.479439287818188E-2</v>
      </c>
      <c r="H261" s="362">
        <v>14158</v>
      </c>
      <c r="I261" s="363">
        <v>0.10355622522272122</v>
      </c>
      <c r="J261" s="255"/>
      <c r="L261" s="185"/>
      <c r="M261" s="185"/>
      <c r="N261" s="185"/>
      <c r="O261" s="185"/>
      <c r="Q261" s="375"/>
      <c r="R261" s="375"/>
    </row>
    <row r="262" spans="1:18" s="220" customFormat="1" ht="20.25" x14ac:dyDescent="0.3">
      <c r="A262" s="251" t="s">
        <v>1502</v>
      </c>
      <c r="B262" s="241" t="s">
        <v>1503</v>
      </c>
      <c r="C262" s="241"/>
      <c r="D262" s="241"/>
      <c r="E262" s="241"/>
      <c r="F262" s="362">
        <v>2994940737.8099952</v>
      </c>
      <c r="G262" s="363">
        <v>8.1701773505954076E-2</v>
      </c>
      <c r="H262" s="362">
        <v>12318</v>
      </c>
      <c r="I262" s="363">
        <v>9.0097865679720307E-2</v>
      </c>
      <c r="J262" s="255"/>
      <c r="L262" s="185"/>
      <c r="M262" s="185"/>
      <c r="N262" s="376"/>
      <c r="O262" s="185"/>
      <c r="Q262" s="375"/>
      <c r="R262" s="375"/>
    </row>
    <row r="263" spans="1:18" s="220" customFormat="1" ht="20.25" x14ac:dyDescent="0.3">
      <c r="A263" s="251" t="s">
        <v>1504</v>
      </c>
      <c r="B263" s="241" t="s">
        <v>1505</v>
      </c>
      <c r="C263" s="241"/>
      <c r="D263" s="241"/>
      <c r="E263" s="241"/>
      <c r="F263" s="362">
        <v>8678077146.7600746</v>
      </c>
      <c r="G263" s="363">
        <v>0.23673733658925208</v>
      </c>
      <c r="H263" s="362">
        <v>33296</v>
      </c>
      <c r="I263" s="363">
        <v>0.24353779312160798</v>
      </c>
      <c r="J263" s="255"/>
      <c r="L263" s="185"/>
      <c r="M263" s="185"/>
      <c r="N263" s="376"/>
      <c r="O263" s="185"/>
      <c r="Q263" s="375"/>
      <c r="R263" s="375"/>
    </row>
    <row r="264" spans="1:18" s="220" customFormat="1" ht="20.25" x14ac:dyDescent="0.3">
      <c r="A264" s="251" t="s">
        <v>1506</v>
      </c>
      <c r="B264" s="241" t="s">
        <v>1507</v>
      </c>
      <c r="C264" s="241"/>
      <c r="D264" s="241"/>
      <c r="E264" s="241"/>
      <c r="F264" s="362">
        <v>10077893299.130028</v>
      </c>
      <c r="G264" s="363">
        <v>0.27492422315667558</v>
      </c>
      <c r="H264" s="362">
        <v>36128</v>
      </c>
      <c r="I264" s="363">
        <v>0.26425196389648764</v>
      </c>
      <c r="J264" s="255"/>
      <c r="L264" s="185"/>
      <c r="M264" s="185"/>
      <c r="N264" s="376"/>
      <c r="O264" s="185"/>
      <c r="Q264" s="375"/>
      <c r="R264" s="375"/>
    </row>
    <row r="265" spans="1:18" s="220" customFormat="1" ht="20.25" x14ac:dyDescent="0.3">
      <c r="A265" s="251" t="s">
        <v>1508</v>
      </c>
      <c r="B265" s="241" t="s">
        <v>1509</v>
      </c>
      <c r="C265" s="241"/>
      <c r="D265" s="241"/>
      <c r="E265" s="241"/>
      <c r="F265" s="362">
        <v>5280702654.3500233</v>
      </c>
      <c r="G265" s="363">
        <v>0.14405719845177373</v>
      </c>
      <c r="H265" s="362">
        <v>18412</v>
      </c>
      <c r="I265" s="363">
        <v>0.13467136734007226</v>
      </c>
      <c r="J265" s="255"/>
      <c r="L265" s="377"/>
      <c r="M265" s="185"/>
      <c r="N265" s="376"/>
      <c r="O265" s="185"/>
      <c r="Q265" s="375"/>
      <c r="R265" s="375"/>
    </row>
    <row r="266" spans="1:18" s="220" customFormat="1" ht="20.25" x14ac:dyDescent="0.3">
      <c r="A266" s="251" t="s">
        <v>1510</v>
      </c>
      <c r="B266" s="241" t="s">
        <v>1511</v>
      </c>
      <c r="C266" s="241"/>
      <c r="D266" s="241"/>
      <c r="E266" s="241"/>
      <c r="F266" s="362">
        <v>2294595799.1099896</v>
      </c>
      <c r="G266" s="363">
        <v>6.2596412643438321E-2</v>
      </c>
      <c r="H266" s="362">
        <v>7797</v>
      </c>
      <c r="I266" s="363">
        <v>5.7029798563466405E-2</v>
      </c>
      <c r="J266" s="255"/>
      <c r="L266" s="377"/>
      <c r="M266" s="185"/>
      <c r="N266" s="376"/>
      <c r="O266" s="185"/>
      <c r="Q266" s="375"/>
      <c r="R266" s="375"/>
    </row>
    <row r="267" spans="1:18" s="220" customFormat="1" ht="20.25" x14ac:dyDescent="0.3">
      <c r="A267" s="251" t="s">
        <v>1512</v>
      </c>
      <c r="B267" s="241" t="s">
        <v>1513</v>
      </c>
      <c r="C267" s="241"/>
      <c r="D267" s="241"/>
      <c r="E267" s="241"/>
      <c r="F267" s="362">
        <v>1069482465.6099992</v>
      </c>
      <c r="G267" s="363">
        <v>2.917540673534387E-2</v>
      </c>
      <c r="H267" s="362">
        <v>4140</v>
      </c>
      <c r="I267" s="363">
        <v>3.0281308971752074E-2</v>
      </c>
      <c r="J267" s="255"/>
      <c r="L267" s="377"/>
      <c r="M267" s="185"/>
      <c r="N267" s="376"/>
      <c r="O267" s="185"/>
      <c r="Q267" s="375"/>
      <c r="R267" s="375"/>
    </row>
    <row r="268" spans="1:18" s="220" customFormat="1" ht="20.25" x14ac:dyDescent="0.3">
      <c r="A268" s="251" t="s">
        <v>1514</v>
      </c>
      <c r="B268" s="241" t="s">
        <v>1515</v>
      </c>
      <c r="C268" s="241"/>
      <c r="D268" s="241"/>
      <c r="E268" s="241"/>
      <c r="F268" s="362">
        <v>1517126824.0200009</v>
      </c>
      <c r="G268" s="363">
        <v>4.1387113471409637E-2</v>
      </c>
      <c r="H268" s="362">
        <v>5846</v>
      </c>
      <c r="I268" s="363">
        <v>4.2759548852382277E-2</v>
      </c>
      <c r="J268" s="255"/>
      <c r="K268" s="255"/>
      <c r="L268" s="377"/>
      <c r="M268" s="185"/>
      <c r="N268" s="185"/>
      <c r="O268" s="185"/>
      <c r="Q268" s="375"/>
      <c r="R268" s="375"/>
    </row>
    <row r="269" spans="1:18" s="220" customFormat="1" ht="20.25" x14ac:dyDescent="0.3">
      <c r="A269" s="251" t="s">
        <v>1516</v>
      </c>
      <c r="B269" s="241" t="s">
        <v>1517</v>
      </c>
      <c r="C269" s="241"/>
      <c r="D269" s="241"/>
      <c r="E269" s="241"/>
      <c r="F269" s="362">
        <v>1075680819.4600019</v>
      </c>
      <c r="G269" s="363">
        <v>2.9344497394123648E-2</v>
      </c>
      <c r="H269" s="362">
        <v>3710</v>
      </c>
      <c r="I269" s="363">
        <v>2.7136148861159465E-2</v>
      </c>
      <c r="J269" s="255"/>
      <c r="K269" s="255"/>
      <c r="L269" s="377"/>
      <c r="M269" s="185"/>
      <c r="N269" s="185"/>
      <c r="O269" s="185"/>
      <c r="Q269" s="375"/>
      <c r="R269" s="375"/>
    </row>
    <row r="270" spans="1:18" s="220" customFormat="1" ht="20.25" x14ac:dyDescent="0.3">
      <c r="A270" s="251" t="s">
        <v>1518</v>
      </c>
      <c r="B270" s="241" t="s">
        <v>1519</v>
      </c>
      <c r="C270" s="241"/>
      <c r="D270" s="241"/>
      <c r="E270" s="241"/>
      <c r="F270" s="362">
        <v>121578447.82999997</v>
      </c>
      <c r="G270" s="363">
        <v>3.3166515391805694E-3</v>
      </c>
      <c r="H270" s="362">
        <v>574</v>
      </c>
      <c r="I270" s="363">
        <v>4.1984230313492008E-3</v>
      </c>
      <c r="J270" s="255"/>
      <c r="K270" s="255"/>
      <c r="L270" s="377"/>
      <c r="M270" s="185"/>
      <c r="N270" s="185"/>
      <c r="O270" s="185"/>
      <c r="Q270" s="375"/>
      <c r="R270" s="375"/>
    </row>
    <row r="271" spans="1:18" s="220" customFormat="1" ht="20.25" x14ac:dyDescent="0.3">
      <c r="A271" s="251" t="s">
        <v>1520</v>
      </c>
      <c r="B271" s="241" t="s">
        <v>1521</v>
      </c>
      <c r="C271" s="241"/>
      <c r="D271" s="241"/>
      <c r="E271" s="241"/>
      <c r="F271" s="362">
        <v>72030743.439999983</v>
      </c>
      <c r="G271" s="363">
        <v>1.9649936346666117E-3</v>
      </c>
      <c r="H271" s="362">
        <v>339</v>
      </c>
      <c r="I271" s="363">
        <v>2.4795564592811482E-3</v>
      </c>
      <c r="J271" s="255"/>
      <c r="K271" s="255"/>
      <c r="L271" s="377"/>
      <c r="M271" s="185"/>
      <c r="N271" s="185"/>
      <c r="O271" s="185"/>
      <c r="Q271" s="375"/>
      <c r="R271" s="375"/>
    </row>
    <row r="272" spans="1:18" s="220" customFormat="1" ht="20.25" x14ac:dyDescent="0.3">
      <c r="A272" s="251" t="s">
        <v>1522</v>
      </c>
      <c r="B272" s="241" t="s">
        <v>1523</v>
      </c>
      <c r="C272" s="241"/>
      <c r="D272" s="241"/>
      <c r="E272" s="241"/>
      <c r="F272" s="362">
        <v>0</v>
      </c>
      <c r="G272" s="363">
        <v>0</v>
      </c>
      <c r="H272" s="362">
        <v>0</v>
      </c>
      <c r="I272" s="363">
        <v>0</v>
      </c>
      <c r="J272" s="255"/>
      <c r="K272" s="255"/>
      <c r="L272" s="377"/>
      <c r="M272" s="185"/>
      <c r="N272" s="185"/>
      <c r="O272" s="185"/>
      <c r="Q272" s="375"/>
      <c r="R272" s="375"/>
    </row>
    <row r="273" spans="1:18" s="220" customFormat="1" ht="21" thickBot="1" x14ac:dyDescent="0.35">
      <c r="A273" s="251"/>
      <c r="B273" s="210" t="s">
        <v>103</v>
      </c>
      <c r="C273" s="210"/>
      <c r="D273" s="210"/>
      <c r="E273" s="210"/>
      <c r="F273" s="378">
        <v>36656985635.590111</v>
      </c>
      <c r="G273" s="379">
        <v>1</v>
      </c>
      <c r="H273" s="380">
        <v>136718</v>
      </c>
      <c r="I273" s="379">
        <v>0.99999999999999989</v>
      </c>
      <c r="J273" s="381"/>
      <c r="K273" s="367"/>
      <c r="L273" s="185"/>
      <c r="M273" s="185"/>
      <c r="N273" s="185"/>
      <c r="O273" s="185"/>
      <c r="Q273" s="375"/>
      <c r="R273" s="375"/>
    </row>
    <row r="274" spans="1:18" s="185" customFormat="1" ht="21" thickTop="1" x14ac:dyDescent="0.3">
      <c r="A274" s="184"/>
      <c r="B274" s="183"/>
      <c r="C274" s="183"/>
      <c r="D274" s="183"/>
      <c r="E274" s="183"/>
      <c r="F274" s="355"/>
      <c r="G274" s="356"/>
      <c r="H274" s="183"/>
      <c r="I274" s="183"/>
    </row>
    <row r="275" spans="1:18" s="171" customFormat="1" ht="23.25" x14ac:dyDescent="0.35">
      <c r="B275" s="171" t="s">
        <v>1524</v>
      </c>
    </row>
    <row r="276" spans="1:18" s="185" customFormat="1" ht="20.25" x14ac:dyDescent="0.3">
      <c r="A276" s="184" t="s">
        <v>1525</v>
      </c>
      <c r="B276" s="183"/>
      <c r="C276" s="183"/>
      <c r="D276" s="183"/>
      <c r="E276" s="183"/>
      <c r="F276" s="355"/>
      <c r="G276" s="356"/>
      <c r="H276" s="183"/>
      <c r="I276" s="183"/>
    </row>
    <row r="277" spans="1:18" s="220" customFormat="1" ht="20.25" x14ac:dyDescent="0.3">
      <c r="A277" s="251"/>
      <c r="B277" s="370" t="s">
        <v>1526</v>
      </c>
      <c r="C277" s="370"/>
      <c r="D277" s="241"/>
      <c r="E277" s="241"/>
      <c r="F277" s="354" t="s">
        <v>1463</v>
      </c>
      <c r="G277" s="354" t="s">
        <v>1464</v>
      </c>
      <c r="H277" s="354" t="s">
        <v>735</v>
      </c>
      <c r="I277" s="354" t="s">
        <v>1465</v>
      </c>
    </row>
    <row r="278" spans="1:18" s="220" customFormat="1" ht="18.75" customHeight="1" x14ac:dyDescent="0.3">
      <c r="A278" s="382" t="s">
        <v>1527</v>
      </c>
      <c r="B278" s="383" t="s">
        <v>741</v>
      </c>
      <c r="C278" s="383"/>
      <c r="D278" s="383"/>
      <c r="E278" s="239"/>
      <c r="F278" s="362">
        <v>932200822.93000126</v>
      </c>
      <c r="G278" s="363">
        <v>2.5430373140799975E-2</v>
      </c>
      <c r="H278" s="362">
        <v>14029</v>
      </c>
      <c r="I278" s="363">
        <v>0.10261267718954344</v>
      </c>
    </row>
    <row r="279" spans="1:18" s="220" customFormat="1" ht="18.75" customHeight="1" x14ac:dyDescent="0.3">
      <c r="A279" s="384" t="s">
        <v>1528</v>
      </c>
      <c r="B279" s="383" t="s">
        <v>743</v>
      </c>
      <c r="C279" s="383"/>
      <c r="D279" s="383"/>
      <c r="E279" s="239"/>
      <c r="F279" s="362">
        <v>6052918838.1300297</v>
      </c>
      <c r="G279" s="363">
        <v>0.16512320184486956</v>
      </c>
      <c r="H279" s="362">
        <v>39424</v>
      </c>
      <c r="I279" s="363">
        <v>0.2883599818604719</v>
      </c>
    </row>
    <row r="280" spans="1:18" s="220" customFormat="1" ht="18.75" customHeight="1" x14ac:dyDescent="0.3">
      <c r="A280" s="384" t="s">
        <v>1529</v>
      </c>
      <c r="B280" s="383" t="s">
        <v>745</v>
      </c>
      <c r="C280" s="383"/>
      <c r="D280" s="383"/>
      <c r="E280" s="239"/>
      <c r="F280" s="362">
        <v>9386245357.1901188</v>
      </c>
      <c r="G280" s="363">
        <v>0.25605611575647547</v>
      </c>
      <c r="H280" s="362">
        <v>37916</v>
      </c>
      <c r="I280" s="363">
        <v>0.27732997849588203</v>
      </c>
    </row>
    <row r="281" spans="1:18" s="220" customFormat="1" ht="18.75" customHeight="1" x14ac:dyDescent="0.3">
      <c r="A281" s="384" t="s">
        <v>1530</v>
      </c>
      <c r="B281" s="383" t="s">
        <v>747</v>
      </c>
      <c r="C281" s="383"/>
      <c r="D281" s="383"/>
      <c r="E281" s="239"/>
      <c r="F281" s="362">
        <v>7998331132.4299765</v>
      </c>
      <c r="G281" s="363">
        <v>0.21819391294041457</v>
      </c>
      <c r="H281" s="362">
        <v>23240</v>
      </c>
      <c r="I281" s="363">
        <v>0.1699849324887725</v>
      </c>
    </row>
    <row r="282" spans="1:18" s="220" customFormat="1" ht="18.75" customHeight="1" x14ac:dyDescent="0.3">
      <c r="A282" s="384" t="s">
        <v>1531</v>
      </c>
      <c r="B282" s="383" t="s">
        <v>749</v>
      </c>
      <c r="C282" s="383"/>
      <c r="D282" s="383"/>
      <c r="E282" s="239"/>
      <c r="F282" s="362">
        <v>5028383434.8499899</v>
      </c>
      <c r="G282" s="363">
        <v>0.13717394782095652</v>
      </c>
      <c r="H282" s="362">
        <v>11322</v>
      </c>
      <c r="I282" s="363">
        <v>8.2812797144487194E-2</v>
      </c>
    </row>
    <row r="283" spans="1:18" s="220" customFormat="1" ht="18.75" customHeight="1" x14ac:dyDescent="0.3">
      <c r="A283" s="384" t="s">
        <v>1532</v>
      </c>
      <c r="B283" s="383" t="s">
        <v>751</v>
      </c>
      <c r="C283" s="383"/>
      <c r="D283" s="383"/>
      <c r="E283" s="239"/>
      <c r="F283" s="362">
        <v>2798009847.959991</v>
      </c>
      <c r="G283" s="363">
        <v>7.6329512627558091E-2</v>
      </c>
      <c r="H283" s="362">
        <v>5143</v>
      </c>
      <c r="I283" s="363">
        <v>3.7617577787855294E-2</v>
      </c>
    </row>
    <row r="284" spans="1:18" s="220" customFormat="1" ht="18.75" customHeight="1" x14ac:dyDescent="0.3">
      <c r="A284" s="384" t="s">
        <v>1533</v>
      </c>
      <c r="B284" s="383" t="s">
        <v>753</v>
      </c>
      <c r="C284" s="383"/>
      <c r="D284" s="383"/>
      <c r="E284" s="239"/>
      <c r="F284" s="362">
        <v>1604649656.2799993</v>
      </c>
      <c r="G284" s="363">
        <v>4.3774730203730981E-2</v>
      </c>
      <c r="H284" s="362">
        <v>2492</v>
      </c>
      <c r="I284" s="363">
        <v>1.8227299989759943E-2</v>
      </c>
    </row>
    <row r="285" spans="1:18" s="220" customFormat="1" ht="18.75" customHeight="1" x14ac:dyDescent="0.3">
      <c r="A285" s="384" t="s">
        <v>1534</v>
      </c>
      <c r="B285" s="383" t="s">
        <v>755</v>
      </c>
      <c r="C285" s="383"/>
      <c r="D285" s="383"/>
      <c r="E285" s="239"/>
      <c r="F285" s="362">
        <v>957887633.19999945</v>
      </c>
      <c r="G285" s="363">
        <v>2.6131107525382294E-2</v>
      </c>
      <c r="H285" s="362">
        <v>1286</v>
      </c>
      <c r="I285" s="363">
        <v>9.4062230284234702E-3</v>
      </c>
    </row>
    <row r="286" spans="1:18" s="220" customFormat="1" ht="18.75" customHeight="1" x14ac:dyDescent="0.3">
      <c r="A286" s="384" t="s">
        <v>1535</v>
      </c>
      <c r="B286" s="383" t="s">
        <v>757</v>
      </c>
      <c r="C286" s="383"/>
      <c r="D286" s="383"/>
      <c r="E286" s="239"/>
      <c r="F286" s="362">
        <v>618788575.87000024</v>
      </c>
      <c r="G286" s="363">
        <v>1.6880508998241825E-2</v>
      </c>
      <c r="H286" s="362">
        <v>732</v>
      </c>
      <c r="I286" s="363">
        <v>5.3540865138460188E-3</v>
      </c>
    </row>
    <row r="287" spans="1:18" s="220" customFormat="1" ht="18.75" customHeight="1" x14ac:dyDescent="0.3">
      <c r="A287" s="384" t="s">
        <v>1536</v>
      </c>
      <c r="B287" s="383" t="s">
        <v>759</v>
      </c>
      <c r="C287" s="383"/>
      <c r="D287" s="383"/>
      <c r="E287" s="239"/>
      <c r="F287" s="362">
        <v>404913544.30999947</v>
      </c>
      <c r="G287" s="363">
        <v>1.1046013121080819E-2</v>
      </c>
      <c r="H287" s="362">
        <v>429</v>
      </c>
      <c r="I287" s="363">
        <v>3.1378457847540194E-3</v>
      </c>
    </row>
    <row r="288" spans="1:18" s="220" customFormat="1" ht="20.25" x14ac:dyDescent="0.3">
      <c r="A288" s="384" t="s">
        <v>1537</v>
      </c>
      <c r="B288" s="383" t="s">
        <v>1538</v>
      </c>
      <c r="C288" s="383"/>
      <c r="D288" s="383"/>
      <c r="E288" s="239"/>
      <c r="F288" s="362">
        <v>874656792.43999982</v>
      </c>
      <c r="G288" s="363">
        <v>2.3860576020489781E-2</v>
      </c>
      <c r="H288" s="362">
        <v>705</v>
      </c>
      <c r="I288" s="363">
        <v>5.1565997162041572E-3</v>
      </c>
    </row>
    <row r="289" spans="1:18" s="220" customFormat="1" ht="21" thickBot="1" x14ac:dyDescent="0.35">
      <c r="A289" s="184"/>
      <c r="B289" s="210" t="s">
        <v>103</v>
      </c>
      <c r="C289" s="210"/>
      <c r="D289" s="210"/>
      <c r="E289" s="210"/>
      <c r="F289" s="364">
        <v>36656985635.590111</v>
      </c>
      <c r="G289" s="365">
        <v>0.99999999999999967</v>
      </c>
      <c r="H289" s="364">
        <v>136718</v>
      </c>
      <c r="I289" s="365">
        <v>1</v>
      </c>
    </row>
    <row r="290" spans="1:18" s="185" customFormat="1" ht="21" thickTop="1" x14ac:dyDescent="0.3">
      <c r="A290" s="184"/>
      <c r="B290" s="183"/>
      <c r="C290" s="183"/>
      <c r="D290" s="183"/>
      <c r="E290" s="183"/>
      <c r="F290" s="355"/>
      <c r="G290" s="356"/>
      <c r="H290" s="183"/>
      <c r="I290" s="183"/>
    </row>
    <row r="291" spans="1:18" s="171" customFormat="1" ht="23.25" x14ac:dyDescent="0.35">
      <c r="B291" s="171" t="s">
        <v>1539</v>
      </c>
    </row>
    <row r="292" spans="1:18" s="185" customFormat="1" ht="20.25" x14ac:dyDescent="0.3">
      <c r="A292" s="184"/>
      <c r="B292" s="183"/>
      <c r="C292" s="183"/>
      <c r="D292" s="183"/>
      <c r="E292" s="183"/>
      <c r="F292" s="355"/>
      <c r="G292" s="356"/>
      <c r="H292" s="183"/>
      <c r="I292" s="183"/>
    </row>
    <row r="293" spans="1:18" s="220" customFormat="1" ht="20.25" x14ac:dyDescent="0.3">
      <c r="A293" s="184" t="s">
        <v>1540</v>
      </c>
      <c r="B293" s="385" t="s">
        <v>1541</v>
      </c>
      <c r="C293" s="385"/>
      <c r="D293" s="385"/>
      <c r="E293" s="385"/>
      <c r="F293" s="354" t="s">
        <v>1463</v>
      </c>
      <c r="G293" s="386" t="s">
        <v>1464</v>
      </c>
      <c r="H293" s="354" t="s">
        <v>735</v>
      </c>
      <c r="I293" s="386" t="s">
        <v>1465</v>
      </c>
    </row>
    <row r="294" spans="1:18" s="185" customFormat="1" ht="20.25" x14ac:dyDescent="0.3">
      <c r="A294" s="184" t="s">
        <v>1542</v>
      </c>
      <c r="B294" s="241" t="s">
        <v>1543</v>
      </c>
      <c r="C294" s="241"/>
      <c r="D294" s="241"/>
      <c r="E294" s="241"/>
      <c r="F294" s="362">
        <v>26304254053.969913</v>
      </c>
      <c r="G294" s="363">
        <v>0.71757820775179526</v>
      </c>
      <c r="H294" s="362">
        <v>92589</v>
      </c>
      <c r="I294" s="363">
        <v>0.67722611506897412</v>
      </c>
      <c r="K294" s="255"/>
    </row>
    <row r="295" spans="1:18" s="185" customFormat="1" ht="20.25" x14ac:dyDescent="0.3">
      <c r="A295" s="184" t="s">
        <v>1544</v>
      </c>
      <c r="B295" s="241" t="s">
        <v>1545</v>
      </c>
      <c r="C295" s="241"/>
      <c r="D295" s="387"/>
      <c r="E295" s="241"/>
      <c r="F295" s="362">
        <v>2053182589.320004</v>
      </c>
      <c r="G295" s="363">
        <v>5.6010677193451194E-2</v>
      </c>
      <c r="H295" s="362">
        <v>7637</v>
      </c>
      <c r="I295" s="363">
        <v>5.585950642929241E-2</v>
      </c>
      <c r="K295" s="255"/>
    </row>
    <row r="296" spans="1:18" s="185" customFormat="1" ht="20.25" x14ac:dyDescent="0.3">
      <c r="A296" s="184" t="s">
        <v>1546</v>
      </c>
      <c r="B296" s="241" t="s">
        <v>1547</v>
      </c>
      <c r="C296" s="241"/>
      <c r="D296" s="387"/>
      <c r="E296" s="241"/>
      <c r="F296" s="362">
        <v>1302551121.2099948</v>
      </c>
      <c r="G296" s="363">
        <v>3.5533503331636754E-2</v>
      </c>
      <c r="H296" s="362">
        <v>4924</v>
      </c>
      <c r="I296" s="363">
        <v>3.6015740429204642E-2</v>
      </c>
      <c r="K296" s="255"/>
    </row>
    <row r="297" spans="1:18" s="185" customFormat="1" ht="20.25" x14ac:dyDescent="0.3">
      <c r="A297" s="184" t="s">
        <v>1548</v>
      </c>
      <c r="B297" s="241" t="s">
        <v>1549</v>
      </c>
      <c r="C297" s="241"/>
      <c r="D297" s="241"/>
      <c r="E297" s="241"/>
      <c r="F297" s="362">
        <v>1429758767.5499995</v>
      </c>
      <c r="G297" s="363">
        <v>3.900371901179623E-2</v>
      </c>
      <c r="H297" s="362">
        <v>5527</v>
      </c>
      <c r="I297" s="363">
        <v>4.0426278909872874E-2</v>
      </c>
      <c r="K297" s="255"/>
    </row>
    <row r="298" spans="1:18" s="185" customFormat="1" ht="20.25" x14ac:dyDescent="0.3">
      <c r="A298" s="184" t="s">
        <v>1550</v>
      </c>
      <c r="B298" s="241" t="s">
        <v>1551</v>
      </c>
      <c r="C298" s="241"/>
      <c r="D298" s="241"/>
      <c r="E298" s="241"/>
      <c r="F298" s="362">
        <v>5517490148.0500021</v>
      </c>
      <c r="G298" s="363">
        <v>0.15051674469089799</v>
      </c>
      <c r="H298" s="362">
        <v>25779</v>
      </c>
      <c r="I298" s="363">
        <v>0.18855600579294607</v>
      </c>
      <c r="K298" s="255"/>
    </row>
    <row r="299" spans="1:18" s="185" customFormat="1" ht="20.25" x14ac:dyDescent="0.3">
      <c r="A299" s="184" t="s">
        <v>1552</v>
      </c>
      <c r="B299" s="241" t="s">
        <v>101</v>
      </c>
      <c r="C299" s="241"/>
      <c r="D299" s="241"/>
      <c r="E299" s="241"/>
      <c r="F299" s="362">
        <v>49748955.49000001</v>
      </c>
      <c r="G299" s="363">
        <v>1.3571480204225858E-3</v>
      </c>
      <c r="H299" s="362">
        <v>262</v>
      </c>
      <c r="I299" s="363">
        <v>1.9163533697099139E-3</v>
      </c>
      <c r="K299" s="255"/>
    </row>
    <row r="300" spans="1:18" s="185" customFormat="1" ht="21" thickBot="1" x14ac:dyDescent="0.35">
      <c r="A300" s="184"/>
      <c r="B300" s="210" t="s">
        <v>103</v>
      </c>
      <c r="C300" s="210"/>
      <c r="D300" s="210"/>
      <c r="E300" s="210"/>
      <c r="F300" s="364">
        <v>36656985635.589912</v>
      </c>
      <c r="G300" s="365">
        <v>1</v>
      </c>
      <c r="H300" s="364">
        <v>136718</v>
      </c>
      <c r="I300" s="365">
        <v>1</v>
      </c>
      <c r="K300" s="367"/>
    </row>
    <row r="301" spans="1:18" s="185" customFormat="1" ht="21" thickTop="1" x14ac:dyDescent="0.3">
      <c r="A301" s="184"/>
      <c r="B301" s="183"/>
      <c r="C301" s="183"/>
      <c r="D301" s="183"/>
      <c r="E301" s="183"/>
      <c r="F301" s="355"/>
      <c r="G301" s="356"/>
      <c r="H301" s="183"/>
      <c r="I301" s="183"/>
    </row>
    <row r="302" spans="1:18" s="171" customFormat="1" ht="26.25" x14ac:dyDescent="0.35">
      <c r="B302" s="171" t="s">
        <v>1553</v>
      </c>
    </row>
    <row r="303" spans="1:18" s="185" customFormat="1" ht="20.25" x14ac:dyDescent="0.3">
      <c r="A303" s="184"/>
      <c r="B303" s="183"/>
      <c r="C303" s="183"/>
      <c r="D303" s="183"/>
      <c r="E303" s="183"/>
      <c r="F303" s="355"/>
      <c r="G303" s="356"/>
      <c r="H303" s="183"/>
      <c r="I303" s="183"/>
    </row>
    <row r="304" spans="1:18" ht="18" customHeight="1" x14ac:dyDescent="0.3">
      <c r="B304" s="265"/>
      <c r="C304" s="265"/>
      <c r="D304" s="265"/>
      <c r="E304" s="453" t="s">
        <v>1554</v>
      </c>
      <c r="F304" s="453"/>
      <c r="G304" s="453"/>
      <c r="H304" s="453"/>
      <c r="I304" s="453"/>
      <c r="J304" s="453"/>
      <c r="K304" s="453"/>
      <c r="L304" s="453"/>
      <c r="O304" s="220"/>
      <c r="P304" s="220"/>
      <c r="Q304" s="220"/>
      <c r="R304" s="220"/>
    </row>
    <row r="305" spans="1:18" ht="20.25" x14ac:dyDescent="0.3">
      <c r="B305" s="385" t="s">
        <v>1555</v>
      </c>
      <c r="C305" s="385"/>
      <c r="D305" s="265"/>
      <c r="E305" s="388" t="s">
        <v>1556</v>
      </c>
      <c r="F305" s="388" t="s">
        <v>1557</v>
      </c>
      <c r="G305" s="388" t="s">
        <v>1558</v>
      </c>
      <c r="H305" s="388" t="s">
        <v>1559</v>
      </c>
      <c r="I305" s="388" t="s">
        <v>1560</v>
      </c>
      <c r="J305" s="389" t="s">
        <v>1561</v>
      </c>
      <c r="K305" s="354" t="s">
        <v>1562</v>
      </c>
      <c r="L305" s="389" t="s">
        <v>103</v>
      </c>
      <c r="O305" s="220"/>
      <c r="P305" s="220"/>
      <c r="Q305" s="390"/>
      <c r="R305" s="390"/>
    </row>
    <row r="306" spans="1:18" ht="20.25" x14ac:dyDescent="0.3">
      <c r="A306" s="382" t="s">
        <v>1563</v>
      </c>
      <c r="B306" s="241" t="s">
        <v>1564</v>
      </c>
      <c r="C306" s="241"/>
      <c r="D306" s="265"/>
      <c r="E306" s="362">
        <v>5397973.0300000021</v>
      </c>
      <c r="F306" s="362">
        <v>9142894.9800000023</v>
      </c>
      <c r="G306" s="362">
        <v>39796246.649999984</v>
      </c>
      <c r="H306" s="362">
        <v>86385252.900000051</v>
      </c>
      <c r="I306" s="362">
        <v>289999850.45000082</v>
      </c>
      <c r="J306" s="362">
        <v>497216964.84999973</v>
      </c>
      <c r="K306" s="362">
        <v>2050576.11</v>
      </c>
      <c r="L306" s="316">
        <v>929989758.97000062</v>
      </c>
      <c r="M306" s="265"/>
      <c r="Q306" s="391"/>
      <c r="R306" s="391"/>
    </row>
    <row r="307" spans="1:18" ht="20.25" x14ac:dyDescent="0.3">
      <c r="A307" s="384" t="s">
        <v>1565</v>
      </c>
      <c r="B307" s="241" t="s">
        <v>1566</v>
      </c>
      <c r="C307" s="241"/>
      <c r="D307" s="265"/>
      <c r="E307" s="362">
        <v>20719179.609999996</v>
      </c>
      <c r="F307" s="362">
        <v>25671538.559999995</v>
      </c>
      <c r="G307" s="362">
        <v>107649576.59000009</v>
      </c>
      <c r="H307" s="362">
        <v>205476159.44999999</v>
      </c>
      <c r="I307" s="362">
        <v>640709199.68000066</v>
      </c>
      <c r="J307" s="362">
        <v>912698297.31000185</v>
      </c>
      <c r="K307" s="362">
        <v>3291963.6</v>
      </c>
      <c r="L307" s="316">
        <v>1916215914.8000026</v>
      </c>
      <c r="M307" s="265"/>
      <c r="Q307" s="391"/>
      <c r="R307" s="391"/>
    </row>
    <row r="308" spans="1:18" ht="20.25" x14ac:dyDescent="0.3">
      <c r="A308" s="384" t="s">
        <v>1567</v>
      </c>
      <c r="B308" s="241" t="s">
        <v>1568</v>
      </c>
      <c r="C308" s="241"/>
      <c r="D308" s="265"/>
      <c r="E308" s="362">
        <v>71891488.519999981</v>
      </c>
      <c r="F308" s="362">
        <v>97812428.809999898</v>
      </c>
      <c r="G308" s="362">
        <v>326932579.41999948</v>
      </c>
      <c r="H308" s="362">
        <v>583200696.15999937</v>
      </c>
      <c r="I308" s="362">
        <v>1413859201.4199955</v>
      </c>
      <c r="J308" s="362">
        <v>1694602000.3100019</v>
      </c>
      <c r="K308" s="362">
        <v>10651706.630000001</v>
      </c>
      <c r="L308" s="316">
        <v>4198950101.2699962</v>
      </c>
      <c r="M308" s="265"/>
      <c r="Q308" s="391"/>
      <c r="R308" s="391"/>
    </row>
    <row r="309" spans="1:18" ht="20.25" x14ac:dyDescent="0.3">
      <c r="A309" s="384" t="s">
        <v>1569</v>
      </c>
      <c r="B309" s="241" t="s">
        <v>1570</v>
      </c>
      <c r="C309" s="241"/>
      <c r="D309" s="265"/>
      <c r="E309" s="362">
        <v>155456432.08999997</v>
      </c>
      <c r="F309" s="362">
        <v>215433637.29000002</v>
      </c>
      <c r="G309" s="362">
        <v>713797635.4100014</v>
      </c>
      <c r="H309" s="362">
        <v>1319422697.4899976</v>
      </c>
      <c r="I309" s="362">
        <v>3005875810.3599968</v>
      </c>
      <c r="J309" s="362">
        <v>3030760667.2400036</v>
      </c>
      <c r="K309" s="362">
        <v>17174866.039999992</v>
      </c>
      <c r="L309" s="316">
        <v>8457921745.9199991</v>
      </c>
      <c r="M309" s="265"/>
      <c r="Q309" s="391"/>
      <c r="R309" s="391"/>
    </row>
    <row r="310" spans="1:18" ht="20.25" x14ac:dyDescent="0.3">
      <c r="A310" s="382" t="s">
        <v>1571</v>
      </c>
      <c r="B310" s="241" t="s">
        <v>1572</v>
      </c>
      <c r="C310" s="241"/>
      <c r="D310" s="265"/>
      <c r="E310" s="362">
        <v>96464577.37999998</v>
      </c>
      <c r="F310" s="362">
        <v>130395586.70999992</v>
      </c>
      <c r="G310" s="362">
        <v>411947320.11000067</v>
      </c>
      <c r="H310" s="362">
        <v>807049719.68999755</v>
      </c>
      <c r="I310" s="362">
        <v>1810332716.8000019</v>
      </c>
      <c r="J310" s="362">
        <v>1681674947.1500013</v>
      </c>
      <c r="K310" s="362">
        <v>7423772.7300000004</v>
      </c>
      <c r="L310" s="316">
        <v>4945288640.5700006</v>
      </c>
      <c r="M310" s="265"/>
      <c r="R310" s="391"/>
    </row>
    <row r="311" spans="1:18" ht="20.25" x14ac:dyDescent="0.3">
      <c r="A311" s="382" t="s">
        <v>1573</v>
      </c>
      <c r="B311" s="241" t="s">
        <v>1574</v>
      </c>
      <c r="C311" s="241"/>
      <c r="D311" s="265"/>
      <c r="E311" s="362">
        <v>78947389.579999924</v>
      </c>
      <c r="F311" s="362">
        <v>124343644.63</v>
      </c>
      <c r="G311" s="362">
        <v>372236017.90999991</v>
      </c>
      <c r="H311" s="362">
        <v>780290478.450001</v>
      </c>
      <c r="I311" s="362">
        <v>1764672400.349999</v>
      </c>
      <c r="J311" s="362">
        <v>1530123275.6299956</v>
      </c>
      <c r="K311" s="362">
        <v>7188626.3100000005</v>
      </c>
      <c r="L311" s="316">
        <v>4657801832.8599958</v>
      </c>
      <c r="M311" s="265"/>
      <c r="R311" s="391"/>
    </row>
    <row r="312" spans="1:18" ht="20.25" x14ac:dyDescent="0.3">
      <c r="A312" s="382" t="s">
        <v>1575</v>
      </c>
      <c r="B312" s="241" t="s">
        <v>1576</v>
      </c>
      <c r="C312" s="241"/>
      <c r="D312" s="265"/>
      <c r="E312" s="362">
        <v>63614549.770000011</v>
      </c>
      <c r="F312" s="362">
        <v>94492189.690000013</v>
      </c>
      <c r="G312" s="362">
        <v>338867179.42999959</v>
      </c>
      <c r="H312" s="362">
        <v>651938399.69999957</v>
      </c>
      <c r="I312" s="362">
        <v>1420706755.8600025</v>
      </c>
      <c r="J312" s="362">
        <v>1212363290.9700012</v>
      </c>
      <c r="K312" s="362">
        <v>3541722.88</v>
      </c>
      <c r="L312" s="316">
        <v>3785524088.3000031</v>
      </c>
      <c r="M312" s="265"/>
      <c r="R312" s="391"/>
    </row>
    <row r="313" spans="1:18" ht="20.25" x14ac:dyDescent="0.3">
      <c r="A313" s="382" t="s">
        <v>1577</v>
      </c>
      <c r="B313" s="241" t="s">
        <v>1578</v>
      </c>
      <c r="C313" s="241"/>
      <c r="D313" s="265"/>
      <c r="E313" s="362">
        <v>63873714.469999991</v>
      </c>
      <c r="F313" s="362">
        <v>102680136.45999995</v>
      </c>
      <c r="G313" s="362">
        <v>342456033.15999991</v>
      </c>
      <c r="H313" s="362">
        <v>716129028.38000083</v>
      </c>
      <c r="I313" s="362">
        <v>1587615514.8600039</v>
      </c>
      <c r="J313" s="362">
        <v>1284336620.1999974</v>
      </c>
      <c r="K313" s="362">
        <v>5085611.53</v>
      </c>
      <c r="L313" s="316">
        <v>4102176659.0600023</v>
      </c>
      <c r="M313" s="265"/>
      <c r="R313" s="392"/>
    </row>
    <row r="314" spans="1:18" ht="20.25" x14ac:dyDescent="0.3">
      <c r="A314" s="382" t="s">
        <v>1579</v>
      </c>
      <c r="B314" s="241" t="s">
        <v>1580</v>
      </c>
      <c r="C314" s="241"/>
      <c r="D314" s="265"/>
      <c r="E314" s="362">
        <v>33634696.74000001</v>
      </c>
      <c r="F314" s="362">
        <v>60808991.659999982</v>
      </c>
      <c r="G314" s="362">
        <v>216800732.95999995</v>
      </c>
      <c r="H314" s="362">
        <v>458573564.36000049</v>
      </c>
      <c r="I314" s="362">
        <v>986927208.97000015</v>
      </c>
      <c r="J314" s="362">
        <v>785002284.8299998</v>
      </c>
      <c r="K314" s="362">
        <v>1632525.7600000002</v>
      </c>
      <c r="L314" s="314">
        <v>2543380005.2800007</v>
      </c>
      <c r="M314" s="265"/>
      <c r="R314" s="392"/>
    </row>
    <row r="315" spans="1:18" ht="20.25" x14ac:dyDescent="0.3">
      <c r="A315" s="382" t="s">
        <v>1581</v>
      </c>
      <c r="B315" s="241" t="s">
        <v>1582</v>
      </c>
      <c r="C315" s="241"/>
      <c r="D315" s="265"/>
      <c r="E315" s="362">
        <v>21660264.279999994</v>
      </c>
      <c r="F315" s="362">
        <v>23732167.489999998</v>
      </c>
      <c r="G315" s="362">
        <v>95556808.209999993</v>
      </c>
      <c r="H315" s="362">
        <v>214986942.69000012</v>
      </c>
      <c r="I315" s="362">
        <v>446558424.39999962</v>
      </c>
      <c r="J315" s="362">
        <v>316157106.36000019</v>
      </c>
      <c r="K315" s="362">
        <v>634156.31000000006</v>
      </c>
      <c r="L315" s="314">
        <v>1119285869.7399998</v>
      </c>
      <c r="Q315" s="392"/>
      <c r="R315" s="392"/>
    </row>
    <row r="316" spans="1:18" ht="20.25" x14ac:dyDescent="0.3">
      <c r="A316" s="382" t="s">
        <v>1583</v>
      </c>
      <c r="B316" s="241" t="s">
        <v>1584</v>
      </c>
      <c r="C316" s="241"/>
      <c r="D316" s="265"/>
      <c r="E316" s="362">
        <v>0</v>
      </c>
      <c r="F316" s="362">
        <v>0</v>
      </c>
      <c r="G316" s="362">
        <v>0</v>
      </c>
      <c r="H316" s="362">
        <v>451018.82</v>
      </c>
      <c r="I316" s="362">
        <v>0</v>
      </c>
      <c r="J316" s="362">
        <v>0</v>
      </c>
      <c r="K316" s="362">
        <v>0</v>
      </c>
      <c r="L316" s="316">
        <v>451018.82</v>
      </c>
      <c r="Q316" s="265"/>
    </row>
    <row r="317" spans="1:18" ht="21" thickBot="1" x14ac:dyDescent="0.35">
      <c r="B317" s="210" t="s">
        <v>103</v>
      </c>
      <c r="C317" s="210"/>
      <c r="D317" s="265"/>
      <c r="E317" s="393">
        <v>611660265.46999991</v>
      </c>
      <c r="F317" s="393">
        <v>884513216.27999973</v>
      </c>
      <c r="G317" s="393">
        <v>2966040129.8500009</v>
      </c>
      <c r="H317" s="393">
        <v>5823903958.0899973</v>
      </c>
      <c r="I317" s="393">
        <v>13367257083.150002</v>
      </c>
      <c r="J317" s="393">
        <v>12944935454.850002</v>
      </c>
      <c r="K317" s="393">
        <v>58675527.899999999</v>
      </c>
      <c r="L317" s="393">
        <v>36656985635.589996</v>
      </c>
      <c r="Q317" s="265"/>
    </row>
    <row r="318" spans="1:18" ht="13.5" customHeight="1" thickTop="1" x14ac:dyDescent="0.3">
      <c r="B318" s="210"/>
      <c r="C318" s="210"/>
      <c r="D318" s="265"/>
      <c r="E318" s="265"/>
      <c r="F318" s="265"/>
      <c r="G318" s="265"/>
      <c r="H318" s="265"/>
      <c r="I318" s="265"/>
      <c r="J318" s="265"/>
      <c r="K318" s="265"/>
      <c r="L318" s="265"/>
      <c r="Q318" s="265"/>
    </row>
    <row r="319" spans="1:18" ht="21.75" x14ac:dyDescent="0.3">
      <c r="A319" s="394"/>
      <c r="B319" s="351" t="s">
        <v>1585</v>
      </c>
      <c r="D319" s="395"/>
      <c r="E319" s="395"/>
      <c r="F319" s="395"/>
      <c r="G319" s="395"/>
      <c r="H319" s="395"/>
      <c r="I319" s="395"/>
      <c r="J319" s="395"/>
      <c r="K319" s="395"/>
      <c r="Q319" s="265"/>
    </row>
    <row r="320" spans="1:18" ht="26.25" x14ac:dyDescent="0.35">
      <c r="B320" s="171" t="s">
        <v>1586</v>
      </c>
      <c r="C320" s="217"/>
      <c r="D320" s="217"/>
      <c r="E320" s="217"/>
      <c r="F320" s="217"/>
      <c r="G320" s="217"/>
      <c r="H320" s="217"/>
      <c r="I320" s="217"/>
      <c r="J320" s="217"/>
      <c r="K320" s="217"/>
      <c r="L320" s="217"/>
      <c r="M320" s="396"/>
      <c r="Q320" s="265"/>
    </row>
    <row r="321" spans="2:17" ht="18" customHeight="1" x14ac:dyDescent="0.3">
      <c r="B321" s="265"/>
      <c r="C321" s="265"/>
      <c r="D321" s="265"/>
      <c r="E321" s="453" t="s">
        <v>1554</v>
      </c>
      <c r="F321" s="453"/>
      <c r="G321" s="453"/>
      <c r="H321" s="453"/>
      <c r="I321" s="453"/>
      <c r="J321" s="453"/>
      <c r="K321" s="453"/>
      <c r="L321" s="453"/>
      <c r="Q321" s="265"/>
    </row>
    <row r="322" spans="2:17" ht="25.5" customHeight="1" x14ac:dyDescent="0.3">
      <c r="B322" s="385" t="s">
        <v>1587</v>
      </c>
      <c r="C322" s="385"/>
      <c r="D322" s="265"/>
      <c r="E322" s="386" t="s">
        <v>1556</v>
      </c>
      <c r="F322" s="386" t="s">
        <v>1557</v>
      </c>
      <c r="G322" s="386" t="s">
        <v>1558</v>
      </c>
      <c r="H322" s="386" t="s">
        <v>1559</v>
      </c>
      <c r="I322" s="386" t="s">
        <v>1560</v>
      </c>
      <c r="J322" s="354" t="s">
        <v>1561</v>
      </c>
      <c r="K322" s="354" t="s">
        <v>1562</v>
      </c>
      <c r="L322" s="354" t="s">
        <v>103</v>
      </c>
      <c r="Q322" s="265"/>
    </row>
    <row r="323" spans="2:17" ht="20.25" x14ac:dyDescent="0.3">
      <c r="B323" s="241" t="s">
        <v>1564</v>
      </c>
      <c r="C323" s="241"/>
      <c r="D323" s="265"/>
      <c r="E323" s="397">
        <v>1.472563260837015E-4</v>
      </c>
      <c r="F323" s="397">
        <v>2.4941753451552856E-4</v>
      </c>
      <c r="G323" s="397">
        <v>1.0856388205407186E-3</v>
      </c>
      <c r="H323" s="397">
        <v>2.3565836470778776E-3</v>
      </c>
      <c r="I323" s="397">
        <v>7.9111756032782497E-3</v>
      </c>
      <c r="J323" s="397">
        <v>1.3564043966759106E-2</v>
      </c>
      <c r="K323" s="397">
        <v>5.5939572620207782E-5</v>
      </c>
      <c r="L323" s="321">
        <v>2.537005547087539E-2</v>
      </c>
      <c r="M323" s="398"/>
    </row>
    <row r="324" spans="2:17" ht="20.25" x14ac:dyDescent="0.3">
      <c r="B324" s="241" t="s">
        <v>1566</v>
      </c>
      <c r="C324" s="241"/>
      <c r="D324" s="265"/>
      <c r="E324" s="397">
        <v>5.652177682030652E-4</v>
      </c>
      <c r="F324" s="397">
        <v>7.0031777340348708E-4</v>
      </c>
      <c r="G324" s="397">
        <v>2.9366729075912864E-3</v>
      </c>
      <c r="H324" s="397">
        <v>5.6053752344138383E-3</v>
      </c>
      <c r="I324" s="397">
        <v>1.7478502080049398E-2</v>
      </c>
      <c r="J324" s="397">
        <v>2.489834560820707E-2</v>
      </c>
      <c r="K324" s="397">
        <v>8.9804536377477179E-5</v>
      </c>
      <c r="L324" s="321">
        <v>5.227423590824562E-2</v>
      </c>
      <c r="M324" s="398"/>
    </row>
    <row r="325" spans="2:17" ht="20.25" x14ac:dyDescent="0.3">
      <c r="B325" s="241" t="s">
        <v>1568</v>
      </c>
      <c r="C325" s="241"/>
      <c r="D325" s="265"/>
      <c r="E325" s="397">
        <v>1.9611947702050294E-3</v>
      </c>
      <c r="F325" s="397">
        <v>2.6683162053301661E-3</v>
      </c>
      <c r="G325" s="397">
        <v>8.9186978621227132E-3</v>
      </c>
      <c r="H325" s="397">
        <v>1.5909674132991835E-2</v>
      </c>
      <c r="I325" s="397">
        <v>3.8569979961671753E-2</v>
      </c>
      <c r="J325" s="397">
        <v>4.6228623846929884E-2</v>
      </c>
      <c r="K325" s="397">
        <v>2.9057781062222248E-4</v>
      </c>
      <c r="L325" s="321">
        <v>0.1145470645898736</v>
      </c>
      <c r="M325" s="398"/>
    </row>
    <row r="326" spans="2:17" ht="20.25" x14ac:dyDescent="0.3">
      <c r="B326" s="241" t="s">
        <v>1570</v>
      </c>
      <c r="C326" s="241"/>
      <c r="D326" s="265"/>
      <c r="E326" s="397">
        <v>4.240840576347567E-3</v>
      </c>
      <c r="F326" s="397">
        <v>5.8770145322815928E-3</v>
      </c>
      <c r="G326" s="397">
        <v>1.9472349486286743E-2</v>
      </c>
      <c r="H326" s="397">
        <v>3.5993758750555306E-2</v>
      </c>
      <c r="I326" s="397">
        <v>8.2000081519021967E-2</v>
      </c>
      <c r="J326" s="397">
        <v>8.2678938671309085E-2</v>
      </c>
      <c r="K326" s="397">
        <v>4.6852914232328589E-4</v>
      </c>
      <c r="L326" s="321">
        <v>0.23073151267812556</v>
      </c>
      <c r="M326" s="398"/>
    </row>
    <row r="327" spans="2:17" ht="20.25" x14ac:dyDescent="0.3">
      <c r="B327" s="241" t="s">
        <v>1572</v>
      </c>
      <c r="C327" s="241"/>
      <c r="D327" s="265"/>
      <c r="E327" s="397">
        <v>2.6315469127484187E-3</v>
      </c>
      <c r="F327" s="397">
        <v>3.5571824701101395E-3</v>
      </c>
      <c r="G327" s="397">
        <v>1.1237894032128055E-2</v>
      </c>
      <c r="H327" s="397">
        <v>2.2016259812329984E-2</v>
      </c>
      <c r="I327" s="397">
        <v>4.9385749684839421E-2</v>
      </c>
      <c r="J327" s="397">
        <v>4.5875974742376951E-2</v>
      </c>
      <c r="K327" s="397">
        <v>2.0251999997491105E-4</v>
      </c>
      <c r="L327" s="321">
        <v>0.13490712765450788</v>
      </c>
      <c r="M327" s="398"/>
    </row>
    <row r="328" spans="2:17" ht="20.25" x14ac:dyDescent="0.3">
      <c r="B328" s="241" t="s">
        <v>1574</v>
      </c>
      <c r="C328" s="241"/>
      <c r="D328" s="265"/>
      <c r="E328" s="397">
        <v>2.1536792567949312E-3</v>
      </c>
      <c r="F328" s="397">
        <v>3.3920859141586281E-3</v>
      </c>
      <c r="G328" s="397">
        <v>1.0154572490232222E-2</v>
      </c>
      <c r="H328" s="397">
        <v>2.1286269586019171E-2</v>
      </c>
      <c r="I328" s="397">
        <v>4.814013945098343E-2</v>
      </c>
      <c r="J328" s="397">
        <v>4.1741655760816572E-2</v>
      </c>
      <c r="K328" s="397">
        <v>1.9610522211135158E-4</v>
      </c>
      <c r="L328" s="321">
        <v>0.12706450768111632</v>
      </c>
      <c r="M328" s="398"/>
    </row>
    <row r="329" spans="2:17" ht="20.25" x14ac:dyDescent="0.3">
      <c r="B329" s="241" t="s">
        <v>1576</v>
      </c>
      <c r="C329" s="241"/>
      <c r="D329" s="265"/>
      <c r="E329" s="397">
        <v>1.7354004609761778E-3</v>
      </c>
      <c r="F329" s="397">
        <v>2.5777403147480365E-3</v>
      </c>
      <c r="G329" s="397">
        <v>9.2442729142735609E-3</v>
      </c>
      <c r="H329" s="397">
        <v>1.7784833869892384E-2</v>
      </c>
      <c r="I329" s="397">
        <v>3.8756780767064729E-2</v>
      </c>
      <c r="J329" s="397">
        <v>3.3073185641127205E-2</v>
      </c>
      <c r="K329" s="397">
        <v>9.6617952038079407E-5</v>
      </c>
      <c r="L329" s="321">
        <v>0.10326883192012018</v>
      </c>
      <c r="M329" s="398"/>
    </row>
    <row r="330" spans="2:17" ht="20.25" x14ac:dyDescent="0.3">
      <c r="B330" s="241" t="s">
        <v>1578</v>
      </c>
      <c r="C330" s="241"/>
      <c r="D330" s="265"/>
      <c r="E330" s="397">
        <v>1.7424704558354485E-3</v>
      </c>
      <c r="F330" s="397">
        <v>2.8011069289971451E-3</v>
      </c>
      <c r="G330" s="397">
        <v>9.342176592597725E-3</v>
      </c>
      <c r="H330" s="397">
        <v>1.9535949723174087E-2</v>
      </c>
      <c r="I330" s="397">
        <v>4.3310040019182587E-2</v>
      </c>
      <c r="J330" s="397">
        <v>3.5036613020167279E-2</v>
      </c>
      <c r="K330" s="397">
        <v>1.3873512624732617E-4</v>
      </c>
      <c r="L330" s="321">
        <v>0.11190709186620161</v>
      </c>
      <c r="M330" s="398"/>
    </row>
    <row r="331" spans="2:17" ht="20.25" x14ac:dyDescent="0.3">
      <c r="B331" s="241" t="s">
        <v>1580</v>
      </c>
      <c r="C331" s="241"/>
      <c r="D331" s="265"/>
      <c r="E331" s="397">
        <v>9.1755217066578248E-4</v>
      </c>
      <c r="F331" s="397">
        <v>1.6588650322889884E-3</v>
      </c>
      <c r="G331" s="397">
        <v>5.9143088063823152E-3</v>
      </c>
      <c r="H331" s="397">
        <v>1.2509854708696365E-2</v>
      </c>
      <c r="I331" s="397">
        <v>2.6923305117914548E-2</v>
      </c>
      <c r="J331" s="397">
        <v>2.1414807333962751E-2</v>
      </c>
      <c r="K331" s="397">
        <v>4.4535188360250581E-5</v>
      </c>
      <c r="L331" s="321">
        <v>6.9383228358271001E-2</v>
      </c>
      <c r="M331" s="398"/>
    </row>
    <row r="332" spans="2:17" ht="20.25" x14ac:dyDescent="0.3">
      <c r="B332" s="241" t="s">
        <v>1582</v>
      </c>
      <c r="C332" s="241"/>
      <c r="D332" s="265"/>
      <c r="E332" s="397">
        <v>5.9089049206954435E-4</v>
      </c>
      <c r="F332" s="397">
        <v>6.4741186648360446E-4</v>
      </c>
      <c r="G332" s="397">
        <v>2.6067830333879006E-3</v>
      </c>
      <c r="H332" s="397">
        <v>5.8648287348884156E-3</v>
      </c>
      <c r="I332" s="397">
        <v>1.2182082532352015E-2</v>
      </c>
      <c r="J332" s="397">
        <v>8.6247437119610186E-3</v>
      </c>
      <c r="K332" s="397">
        <v>1.7299739708665582E-5</v>
      </c>
      <c r="L332" s="321">
        <v>3.0534040110851163E-2</v>
      </c>
      <c r="M332" s="398"/>
    </row>
    <row r="333" spans="2:17" ht="20.25" x14ac:dyDescent="0.3">
      <c r="B333" s="241" t="s">
        <v>1584</v>
      </c>
      <c r="C333" s="241"/>
      <c r="D333" s="265"/>
      <c r="E333" s="397">
        <v>0</v>
      </c>
      <c r="F333" s="397">
        <v>0</v>
      </c>
      <c r="G333" s="397">
        <v>0</v>
      </c>
      <c r="H333" s="397">
        <v>1.2303761811830735E-5</v>
      </c>
      <c r="I333" s="397">
        <v>0</v>
      </c>
      <c r="J333" s="397">
        <v>0</v>
      </c>
      <c r="K333" s="397">
        <v>0</v>
      </c>
      <c r="L333" s="321">
        <v>1.2303761811830735E-5</v>
      </c>
      <c r="M333" s="398"/>
    </row>
    <row r="334" spans="2:17" ht="21" thickBot="1" x14ac:dyDescent="0.35">
      <c r="B334" s="210" t="s">
        <v>103</v>
      </c>
      <c r="C334" s="210"/>
      <c r="D334" s="265"/>
      <c r="E334" s="399">
        <v>1.6686049189929667E-2</v>
      </c>
      <c r="F334" s="399">
        <v>2.4129458572317315E-2</v>
      </c>
      <c r="G334" s="399">
        <v>8.0913366945543255E-2</v>
      </c>
      <c r="H334" s="399">
        <v>0.15887569196185108</v>
      </c>
      <c r="I334" s="399">
        <v>0.36465783673635815</v>
      </c>
      <c r="J334" s="399">
        <v>0.35313693230361692</v>
      </c>
      <c r="K334" s="399">
        <v>1.6006642903837777E-3</v>
      </c>
      <c r="L334" s="399">
        <v>1.0000000000000002</v>
      </c>
    </row>
    <row r="335" spans="2:17" ht="13.5" thickTop="1" x14ac:dyDescent="0.2"/>
    <row r="336" spans="2:17" ht="21" x14ac:dyDescent="0.25">
      <c r="B336" s="351" t="s">
        <v>1585</v>
      </c>
    </row>
    <row r="337" spans="1:13" ht="26.25" x14ac:dyDescent="0.35">
      <c r="B337" s="171" t="s">
        <v>1588</v>
      </c>
      <c r="C337" s="217"/>
      <c r="D337" s="217"/>
      <c r="E337" s="217"/>
      <c r="F337" s="217"/>
      <c r="G337" s="217"/>
      <c r="H337" s="217"/>
      <c r="I337" s="217"/>
      <c r="J337" s="217"/>
      <c r="K337" s="217"/>
      <c r="L337" s="217"/>
      <c r="M337" s="396"/>
    </row>
    <row r="338" spans="1:13" s="176" customFormat="1" ht="18" x14ac:dyDescent="0.25">
      <c r="A338" s="162"/>
      <c r="B338" s="352"/>
      <c r="C338" s="352"/>
      <c r="D338" s="352"/>
      <c r="E338" s="400" t="s">
        <v>1589</v>
      </c>
      <c r="F338" s="400"/>
      <c r="G338" s="400" t="s">
        <v>1590</v>
      </c>
      <c r="H338" s="401"/>
      <c r="I338" s="400" t="s">
        <v>1591</v>
      </c>
      <c r="J338" s="401"/>
      <c r="K338" s="400" t="s">
        <v>1592</v>
      </c>
      <c r="L338" s="352"/>
    </row>
    <row r="339" spans="1:13" ht="41.25" customHeight="1" x14ac:dyDescent="0.3">
      <c r="B339" s="402" t="s">
        <v>1593</v>
      </c>
      <c r="C339" s="403"/>
      <c r="D339" s="404" t="s">
        <v>1594</v>
      </c>
      <c r="E339" s="404" t="s">
        <v>1595</v>
      </c>
      <c r="F339" s="402" t="s">
        <v>1464</v>
      </c>
      <c r="G339" s="404" t="s">
        <v>1596</v>
      </c>
      <c r="H339" s="402" t="s">
        <v>1464</v>
      </c>
      <c r="I339" s="404" t="s">
        <v>1597</v>
      </c>
      <c r="J339" s="402" t="s">
        <v>1464</v>
      </c>
      <c r="K339" s="404" t="s">
        <v>1598</v>
      </c>
      <c r="L339" s="402" t="s">
        <v>1464</v>
      </c>
      <c r="M339" s="404" t="s">
        <v>103</v>
      </c>
    </row>
    <row r="340" spans="1:13" ht="20.25" x14ac:dyDescent="0.3">
      <c r="B340" s="405" t="s">
        <v>633</v>
      </c>
      <c r="C340" s="405"/>
      <c r="D340" s="265"/>
      <c r="E340" s="265"/>
      <c r="F340" s="265"/>
      <c r="G340" s="265"/>
      <c r="H340" s="265"/>
      <c r="I340" s="265"/>
      <c r="J340" s="265"/>
      <c r="K340" s="265"/>
      <c r="L340" s="265"/>
      <c r="M340" s="265"/>
    </row>
    <row r="341" spans="1:13" ht="20.25" x14ac:dyDescent="0.3">
      <c r="A341" s="382" t="s">
        <v>1563</v>
      </c>
      <c r="B341" s="405"/>
      <c r="C341" s="405"/>
      <c r="D341" s="265" t="s">
        <v>1564</v>
      </c>
      <c r="E341" s="406">
        <v>271174539.07000017</v>
      </c>
      <c r="F341" s="407">
        <v>4.2077612522445323E-2</v>
      </c>
      <c r="G341" s="406">
        <v>471097.15</v>
      </c>
      <c r="H341" s="407">
        <v>7.3099205427288826E-5</v>
      </c>
      <c r="I341" s="406">
        <v>0</v>
      </c>
      <c r="J341" s="407">
        <v>0</v>
      </c>
      <c r="K341" s="406">
        <v>0</v>
      </c>
      <c r="L341" s="407">
        <v>0</v>
      </c>
      <c r="M341" s="316">
        <v>271645636.22000015</v>
      </c>
    </row>
    <row r="342" spans="1:13" ht="20.25" x14ac:dyDescent="0.3">
      <c r="A342" s="384" t="s">
        <v>1565</v>
      </c>
      <c r="B342" s="408"/>
      <c r="C342" s="408"/>
      <c r="D342" s="265" t="s">
        <v>1566</v>
      </c>
      <c r="E342" s="406">
        <v>542002346.21000051</v>
      </c>
      <c r="F342" s="407">
        <v>8.4101423342674328E-2</v>
      </c>
      <c r="G342" s="406">
        <v>517720.55999999994</v>
      </c>
      <c r="H342" s="407">
        <v>8.0333666992829408E-5</v>
      </c>
      <c r="I342" s="406">
        <v>327913.98</v>
      </c>
      <c r="J342" s="407">
        <v>5.0881758436661906E-5</v>
      </c>
      <c r="K342" s="406">
        <v>476237.51</v>
      </c>
      <c r="L342" s="407">
        <v>7.389682483893294E-5</v>
      </c>
      <c r="M342" s="316">
        <v>543324218.26000047</v>
      </c>
    </row>
    <row r="343" spans="1:13" ht="20.25" x14ac:dyDescent="0.3">
      <c r="A343" s="384" t="s">
        <v>1567</v>
      </c>
      <c r="B343" s="265"/>
      <c r="C343" s="265"/>
      <c r="D343" s="265" t="s">
        <v>1568</v>
      </c>
      <c r="E343" s="406">
        <v>1103461761.930001</v>
      </c>
      <c r="F343" s="407">
        <v>0.1712219613650374</v>
      </c>
      <c r="G343" s="406">
        <v>170142.33</v>
      </c>
      <c r="H343" s="407">
        <v>2.6400646092950392E-5</v>
      </c>
      <c r="I343" s="406">
        <v>0</v>
      </c>
      <c r="J343" s="407">
        <v>0</v>
      </c>
      <c r="K343" s="406">
        <v>1210642.2000000002</v>
      </c>
      <c r="L343" s="407">
        <v>1.8785293622927861E-4</v>
      </c>
      <c r="M343" s="316">
        <v>1104842546.460001</v>
      </c>
    </row>
    <row r="344" spans="1:13" ht="20.25" x14ac:dyDescent="0.3">
      <c r="A344" s="384" t="s">
        <v>1569</v>
      </c>
      <c r="B344" s="265"/>
      <c r="C344" s="265"/>
      <c r="D344" s="265" t="s">
        <v>1570</v>
      </c>
      <c r="E344" s="406">
        <v>1938560024.3400013</v>
      </c>
      <c r="F344" s="407">
        <v>0.30080249360956607</v>
      </c>
      <c r="G344" s="406">
        <v>3336190.8899999997</v>
      </c>
      <c r="H344" s="407">
        <v>5.1767008824561884E-4</v>
      </c>
      <c r="I344" s="406">
        <v>290348.20999999996</v>
      </c>
      <c r="J344" s="407">
        <v>4.5052752809554449E-5</v>
      </c>
      <c r="K344" s="406">
        <v>911251.64</v>
      </c>
      <c r="L344" s="407">
        <v>1.4139710000010369E-4</v>
      </c>
      <c r="M344" s="316">
        <v>1943097815.0800016</v>
      </c>
    </row>
    <row r="345" spans="1:13" ht="20.25" x14ac:dyDescent="0.3">
      <c r="A345" s="382" t="s">
        <v>1571</v>
      </c>
      <c r="B345" s="265"/>
      <c r="C345" s="265"/>
      <c r="D345" s="265" t="s">
        <v>1572</v>
      </c>
      <c r="E345" s="406">
        <v>892673329.49000132</v>
      </c>
      <c r="F345" s="407">
        <v>0.13851434060225473</v>
      </c>
      <c r="G345" s="406">
        <v>372452.05</v>
      </c>
      <c r="H345" s="407">
        <v>5.7792641952439847E-5</v>
      </c>
      <c r="I345" s="406">
        <v>0</v>
      </c>
      <c r="J345" s="407">
        <v>0</v>
      </c>
      <c r="K345" s="406">
        <v>394007.07999999996</v>
      </c>
      <c r="L345" s="407">
        <v>6.1137292978160064E-5</v>
      </c>
      <c r="M345" s="316">
        <v>893439788.62000132</v>
      </c>
    </row>
    <row r="346" spans="1:13" ht="20.25" x14ac:dyDescent="0.3">
      <c r="A346" s="382" t="s">
        <v>1573</v>
      </c>
      <c r="B346" s="265"/>
      <c r="C346" s="265"/>
      <c r="D346" s="265" t="s">
        <v>1574</v>
      </c>
      <c r="E346" s="406">
        <v>588521914.02999985</v>
      </c>
      <c r="F346" s="407">
        <v>9.1319771924199017E-2</v>
      </c>
      <c r="G346" s="406">
        <v>203190.69</v>
      </c>
      <c r="H346" s="407">
        <v>3.1528694217790452E-5</v>
      </c>
      <c r="I346" s="406">
        <v>0</v>
      </c>
      <c r="J346" s="407">
        <v>0</v>
      </c>
      <c r="K346" s="406">
        <v>177789.44</v>
      </c>
      <c r="L346" s="407">
        <v>2.7587232903792012E-5</v>
      </c>
      <c r="M346" s="316">
        <v>588902894.15999997</v>
      </c>
    </row>
    <row r="347" spans="1:13" ht="20.25" x14ac:dyDescent="0.3">
      <c r="A347" s="382" t="s">
        <v>1575</v>
      </c>
      <c r="B347" s="265"/>
      <c r="C347" s="265"/>
      <c r="D347" s="265" t="s">
        <v>1576</v>
      </c>
      <c r="E347" s="406">
        <v>518794553.13999975</v>
      </c>
      <c r="F347" s="407">
        <v>8.0500316366888119E-2</v>
      </c>
      <c r="G347" s="406">
        <v>1183682.23</v>
      </c>
      <c r="H347" s="407">
        <v>1.8366961144087018E-4</v>
      </c>
      <c r="I347" s="406">
        <v>0</v>
      </c>
      <c r="J347" s="407">
        <v>0</v>
      </c>
      <c r="K347" s="406">
        <v>665802.44999999995</v>
      </c>
      <c r="L347" s="407">
        <v>1.0331123859811547E-4</v>
      </c>
      <c r="M347" s="316">
        <v>520644037.81999975</v>
      </c>
    </row>
    <row r="348" spans="1:13" ht="20.25" x14ac:dyDescent="0.3">
      <c r="A348" s="382" t="s">
        <v>1577</v>
      </c>
      <c r="B348" s="265"/>
      <c r="C348" s="265"/>
      <c r="D348" s="265" t="s">
        <v>1578</v>
      </c>
      <c r="E348" s="406">
        <v>516338933.55999953</v>
      </c>
      <c r="F348" s="407">
        <v>8.0119282773011127E-2</v>
      </c>
      <c r="G348" s="406">
        <v>0</v>
      </c>
      <c r="H348" s="407">
        <v>0</v>
      </c>
      <c r="I348" s="406">
        <v>0</v>
      </c>
      <c r="J348" s="407">
        <v>0</v>
      </c>
      <c r="K348" s="406">
        <v>166002.48000000001</v>
      </c>
      <c r="L348" s="407">
        <v>2.5758273823052008E-5</v>
      </c>
      <c r="M348" s="316">
        <v>516504936.03999954</v>
      </c>
    </row>
    <row r="349" spans="1:13" ht="20.25" x14ac:dyDescent="0.3">
      <c r="A349" s="382" t="s">
        <v>1579</v>
      </c>
      <c r="B349" s="265"/>
      <c r="C349" s="265"/>
      <c r="D349" s="265" t="s">
        <v>1580</v>
      </c>
      <c r="E349" s="406">
        <v>61589060.880000025</v>
      </c>
      <c r="F349" s="407">
        <v>9.5566517720196767E-3</v>
      </c>
      <c r="G349" s="406">
        <v>636572.96</v>
      </c>
      <c r="H349" s="407">
        <v>9.8775756916587813E-5</v>
      </c>
      <c r="I349" s="406">
        <v>0</v>
      </c>
      <c r="J349" s="407">
        <v>0</v>
      </c>
      <c r="K349" s="406">
        <v>0</v>
      </c>
      <c r="L349" s="407">
        <v>0</v>
      </c>
      <c r="M349" s="316">
        <v>62225633.840000026</v>
      </c>
    </row>
    <row r="350" spans="1:13" ht="20.25" x14ac:dyDescent="0.3">
      <c r="A350" s="382" t="s">
        <v>1581</v>
      </c>
      <c r="B350" s="265"/>
      <c r="C350" s="265"/>
      <c r="D350" s="265" t="s">
        <v>1582</v>
      </c>
      <c r="E350" s="406">
        <v>0</v>
      </c>
      <c r="F350" s="407">
        <v>0</v>
      </c>
      <c r="G350" s="406">
        <v>0</v>
      </c>
      <c r="H350" s="407">
        <v>0</v>
      </c>
      <c r="I350" s="406">
        <v>0</v>
      </c>
      <c r="J350" s="407">
        <v>0</v>
      </c>
      <c r="K350" s="406">
        <v>0</v>
      </c>
      <c r="L350" s="407">
        <v>0</v>
      </c>
      <c r="M350" s="316">
        <v>0</v>
      </c>
    </row>
    <row r="351" spans="1:13" ht="20.25" x14ac:dyDescent="0.3">
      <c r="A351" s="382" t="s">
        <v>1583</v>
      </c>
      <c r="B351" s="265"/>
      <c r="C351" s="265"/>
      <c r="D351" s="265" t="s">
        <v>1584</v>
      </c>
      <c r="E351" s="406">
        <v>0</v>
      </c>
      <c r="F351" s="407">
        <v>0</v>
      </c>
      <c r="G351" s="406">
        <v>0</v>
      </c>
      <c r="H351" s="407">
        <v>0</v>
      </c>
      <c r="I351" s="406">
        <v>0</v>
      </c>
      <c r="J351" s="407">
        <v>0</v>
      </c>
      <c r="K351" s="406">
        <v>0</v>
      </c>
      <c r="L351" s="407">
        <v>0</v>
      </c>
      <c r="M351" s="316">
        <v>0</v>
      </c>
    </row>
    <row r="352" spans="1:13" ht="21" thickBot="1" x14ac:dyDescent="0.35">
      <c r="B352" s="306" t="s">
        <v>1599</v>
      </c>
      <c r="C352" s="306"/>
      <c r="D352" s="265"/>
      <c r="E352" s="393">
        <v>6433116462.6500034</v>
      </c>
      <c r="F352" s="409">
        <v>0.99821385427809595</v>
      </c>
      <c r="G352" s="393">
        <v>6891048.8600000003</v>
      </c>
      <c r="H352" s="409">
        <v>1.0692703112863758E-3</v>
      </c>
      <c r="I352" s="393">
        <v>618262.18999999994</v>
      </c>
      <c r="J352" s="409">
        <v>9.5934511246216362E-5</v>
      </c>
      <c r="K352" s="393">
        <v>4001732.8000000003</v>
      </c>
      <c r="L352" s="409">
        <v>6.209408993714348E-4</v>
      </c>
      <c r="M352" s="393">
        <v>6444627506.5000048</v>
      </c>
    </row>
    <row r="353" spans="1:13" ht="21" thickTop="1" x14ac:dyDescent="0.3">
      <c r="B353" s="306"/>
      <c r="C353" s="306"/>
      <c r="D353" s="265"/>
      <c r="E353" s="391"/>
      <c r="F353" s="410"/>
      <c r="G353" s="391"/>
      <c r="H353" s="410"/>
      <c r="I353" s="391"/>
      <c r="J353" s="410"/>
      <c r="K353" s="391"/>
      <c r="L353" s="410"/>
      <c r="M353" s="391"/>
    </row>
    <row r="354" spans="1:13" ht="20.25" x14ac:dyDescent="0.3">
      <c r="B354" s="306" t="s">
        <v>635</v>
      </c>
      <c r="C354" s="306"/>
      <c r="D354" s="265"/>
      <c r="E354" s="265"/>
      <c r="F354" s="265"/>
      <c r="G354" s="265"/>
      <c r="H354" s="265"/>
      <c r="I354" s="265"/>
      <c r="J354" s="265"/>
      <c r="K354" s="265"/>
      <c r="L354" s="265"/>
      <c r="M354" s="265"/>
    </row>
    <row r="355" spans="1:13" ht="20.25" x14ac:dyDescent="0.3">
      <c r="A355" s="382" t="s">
        <v>1563</v>
      </c>
      <c r="B355" s="306"/>
      <c r="C355" s="306"/>
      <c r="D355" s="265" t="s">
        <v>1564</v>
      </c>
      <c r="E355" s="406">
        <v>543584450.00999916</v>
      </c>
      <c r="F355" s="407">
        <v>2.7493521264988465E-2</v>
      </c>
      <c r="G355" s="406">
        <v>369293.05</v>
      </c>
      <c r="H355" s="407">
        <v>1.8678176542762918E-5</v>
      </c>
      <c r="I355" s="406">
        <v>0</v>
      </c>
      <c r="J355" s="407">
        <v>0</v>
      </c>
      <c r="K355" s="406">
        <v>0</v>
      </c>
      <c r="L355" s="407">
        <v>0</v>
      </c>
      <c r="M355" s="316">
        <v>543953743.05999911</v>
      </c>
    </row>
    <row r="356" spans="1:13" ht="20.25" x14ac:dyDescent="0.3">
      <c r="A356" s="384" t="s">
        <v>1565</v>
      </c>
      <c r="B356" s="265"/>
      <c r="C356" s="265"/>
      <c r="D356" s="265" t="s">
        <v>1566</v>
      </c>
      <c r="E356" s="406">
        <v>1150771745.6199996</v>
      </c>
      <c r="F356" s="407">
        <v>5.8203959768844321E-2</v>
      </c>
      <c r="G356" s="406">
        <v>1227464.0699999998</v>
      </c>
      <c r="H356" s="407">
        <v>6.2082919240853026E-5</v>
      </c>
      <c r="I356" s="406">
        <v>752452.9</v>
      </c>
      <c r="J356" s="407">
        <v>3.8057710824273389E-5</v>
      </c>
      <c r="K356" s="406">
        <v>112211.68</v>
      </c>
      <c r="L356" s="407">
        <v>5.6754644291302497E-6</v>
      </c>
      <c r="M356" s="316">
        <v>1152863874.2699997</v>
      </c>
    </row>
    <row r="357" spans="1:13" ht="20.25" x14ac:dyDescent="0.3">
      <c r="A357" s="384" t="s">
        <v>1567</v>
      </c>
      <c r="B357" s="265"/>
      <c r="C357" s="265"/>
      <c r="D357" s="265" t="s">
        <v>1568</v>
      </c>
      <c r="E357" s="406">
        <v>2570550601.2800093</v>
      </c>
      <c r="F357" s="407">
        <v>0.13001381407750129</v>
      </c>
      <c r="G357" s="406">
        <v>3866566.9099999997</v>
      </c>
      <c r="H357" s="407">
        <v>1.9556398193625713E-4</v>
      </c>
      <c r="I357" s="406">
        <v>610332.94999999995</v>
      </c>
      <c r="J357" s="407">
        <v>3.0869540030513145E-5</v>
      </c>
      <c r="K357" s="406">
        <v>1667119.65</v>
      </c>
      <c r="L357" s="407">
        <v>8.4319905670061018E-5</v>
      </c>
      <c r="M357" s="316">
        <v>2576694620.790009</v>
      </c>
    </row>
    <row r="358" spans="1:13" ht="20.25" x14ac:dyDescent="0.3">
      <c r="A358" s="384" t="s">
        <v>1569</v>
      </c>
      <c r="B358" s="265"/>
      <c r="C358" s="265"/>
      <c r="D358" s="265" t="s">
        <v>1570</v>
      </c>
      <c r="E358" s="406">
        <v>5128305351.1000338</v>
      </c>
      <c r="F358" s="407">
        <v>0.25938043706222524</v>
      </c>
      <c r="G358" s="406">
        <v>7739289.9400000004</v>
      </c>
      <c r="H358" s="407">
        <v>3.9143932932111518E-4</v>
      </c>
      <c r="I358" s="406">
        <v>1478242.43</v>
      </c>
      <c r="J358" s="407">
        <v>7.4766836474563642E-5</v>
      </c>
      <c r="K358" s="406">
        <v>2012637.97</v>
      </c>
      <c r="L358" s="407">
        <v>1.0179559924111212E-4</v>
      </c>
      <c r="M358" s="316">
        <v>5139535521.4400339</v>
      </c>
    </row>
    <row r="359" spans="1:13" ht="20.25" x14ac:dyDescent="0.3">
      <c r="A359" s="382" t="s">
        <v>1571</v>
      </c>
      <c r="B359" s="265"/>
      <c r="C359" s="265"/>
      <c r="D359" s="265" t="s">
        <v>1572</v>
      </c>
      <c r="E359" s="406">
        <v>2924148098.7700071</v>
      </c>
      <c r="F359" s="407">
        <v>0.14789813787725151</v>
      </c>
      <c r="G359" s="406">
        <v>3566220.28</v>
      </c>
      <c r="H359" s="407">
        <v>1.8037299098973405E-4</v>
      </c>
      <c r="I359" s="406">
        <v>915681.97</v>
      </c>
      <c r="J359" s="407">
        <v>4.631354284269617E-5</v>
      </c>
      <c r="K359" s="406">
        <v>1074438.3099999998</v>
      </c>
      <c r="L359" s="407">
        <v>5.4343152243151691E-5</v>
      </c>
      <c r="M359" s="316">
        <v>2929704439.3300071</v>
      </c>
    </row>
    <row r="360" spans="1:13" ht="20.25" x14ac:dyDescent="0.3">
      <c r="A360" s="382" t="s">
        <v>1573</v>
      </c>
      <c r="B360" s="265"/>
      <c r="C360" s="265"/>
      <c r="D360" s="265" t="s">
        <v>1574</v>
      </c>
      <c r="E360" s="406">
        <v>2748708240.2900004</v>
      </c>
      <c r="F360" s="407">
        <v>0.13902470619656621</v>
      </c>
      <c r="G360" s="406">
        <v>2823438.7800000003</v>
      </c>
      <c r="H360" s="407">
        <v>1.4280444213754675E-4</v>
      </c>
      <c r="I360" s="406">
        <v>786569.57</v>
      </c>
      <c r="J360" s="407">
        <v>3.9783270472122653E-5</v>
      </c>
      <c r="K360" s="406">
        <v>1545214.2</v>
      </c>
      <c r="L360" s="407">
        <v>7.8154147834583318E-5</v>
      </c>
      <c r="M360" s="316">
        <v>2753863462.8400006</v>
      </c>
    </row>
    <row r="361" spans="1:13" ht="20.25" x14ac:dyDescent="0.3">
      <c r="A361" s="382" t="s">
        <v>1575</v>
      </c>
      <c r="B361" s="265"/>
      <c r="C361" s="265"/>
      <c r="D361" s="265" t="s">
        <v>1576</v>
      </c>
      <c r="E361" s="406">
        <v>1837612313.3100004</v>
      </c>
      <c r="F361" s="407">
        <v>9.294311714005761E-2</v>
      </c>
      <c r="G361" s="406">
        <v>1757608.5599999998</v>
      </c>
      <c r="H361" s="407">
        <v>8.8896671564090657E-5</v>
      </c>
      <c r="I361" s="406">
        <v>173320.38</v>
      </c>
      <c r="J361" s="407">
        <v>8.7662322811077957E-6</v>
      </c>
      <c r="K361" s="406">
        <v>424030.2</v>
      </c>
      <c r="L361" s="407">
        <v>2.1446682885212893E-5</v>
      </c>
      <c r="M361" s="316">
        <v>1839967272.4500005</v>
      </c>
    </row>
    <row r="362" spans="1:13" ht="20.25" x14ac:dyDescent="0.3">
      <c r="A362" s="382" t="s">
        <v>1577</v>
      </c>
      <c r="B362" s="265"/>
      <c r="C362" s="265"/>
      <c r="D362" s="265" t="s">
        <v>1578</v>
      </c>
      <c r="E362" s="406">
        <v>1898261170.4999995</v>
      </c>
      <c r="F362" s="407">
        <v>9.601062697191505E-2</v>
      </c>
      <c r="G362" s="406">
        <v>2000448.71</v>
      </c>
      <c r="H362" s="407">
        <v>1.0117908845054718E-4</v>
      </c>
      <c r="I362" s="406">
        <v>168318.58</v>
      </c>
      <c r="J362" s="407">
        <v>8.5132502565839338E-6</v>
      </c>
      <c r="K362" s="406">
        <v>370559.74</v>
      </c>
      <c r="L362" s="407">
        <v>1.8742243438809168E-5</v>
      </c>
      <c r="M362" s="316">
        <v>1900800497.5299995</v>
      </c>
    </row>
    <row r="363" spans="1:13" ht="20.25" x14ac:dyDescent="0.3">
      <c r="A363" s="382" t="s">
        <v>1579</v>
      </c>
      <c r="B363" s="265"/>
      <c r="C363" s="265"/>
      <c r="D363" s="265" t="s">
        <v>1580</v>
      </c>
      <c r="E363" s="406">
        <v>887091103.54999936</v>
      </c>
      <c r="F363" s="407">
        <v>4.486746837402239E-2</v>
      </c>
      <c r="G363" s="406">
        <v>1719413.58</v>
      </c>
      <c r="H363" s="407">
        <v>8.6964838350637842E-5</v>
      </c>
      <c r="I363" s="406">
        <v>0</v>
      </c>
      <c r="J363" s="407">
        <v>0</v>
      </c>
      <c r="K363" s="406">
        <v>314248.27</v>
      </c>
      <c r="L363" s="407">
        <v>1.5894110829645531E-5</v>
      </c>
      <c r="M363" s="316">
        <v>889124765.39999938</v>
      </c>
    </row>
    <row r="364" spans="1:13" ht="20.25" x14ac:dyDescent="0.3">
      <c r="A364" s="382" t="s">
        <v>1581</v>
      </c>
      <c r="B364" s="265"/>
      <c r="C364" s="265"/>
      <c r="D364" s="265" t="s">
        <v>1582</v>
      </c>
      <c r="E364" s="406">
        <v>44857019.109999999</v>
      </c>
      <c r="F364" s="407">
        <v>2.2687871383408652E-3</v>
      </c>
      <c r="G364" s="406">
        <v>0</v>
      </c>
      <c r="H364" s="407">
        <v>0</v>
      </c>
      <c r="I364" s="406">
        <v>0</v>
      </c>
      <c r="J364" s="407">
        <v>0</v>
      </c>
      <c r="K364" s="406">
        <v>0</v>
      </c>
      <c r="L364" s="407">
        <v>0</v>
      </c>
      <c r="M364" s="316">
        <v>44857019.109999999</v>
      </c>
    </row>
    <row r="365" spans="1:13" ht="20.25" x14ac:dyDescent="0.3">
      <c r="A365" s="382" t="s">
        <v>1583</v>
      </c>
      <c r="B365" s="265"/>
      <c r="C365" s="265"/>
      <c r="D365" s="265" t="s">
        <v>1584</v>
      </c>
      <c r="E365" s="406">
        <v>0</v>
      </c>
      <c r="F365" s="407">
        <v>0</v>
      </c>
      <c r="G365" s="406">
        <v>0</v>
      </c>
      <c r="H365" s="407">
        <v>0</v>
      </c>
      <c r="I365" s="406">
        <v>0</v>
      </c>
      <c r="J365" s="407">
        <v>0</v>
      </c>
      <c r="K365" s="406">
        <v>0</v>
      </c>
      <c r="L365" s="407">
        <v>0</v>
      </c>
      <c r="M365" s="316">
        <v>0</v>
      </c>
    </row>
    <row r="366" spans="1:13" ht="21" thickBot="1" x14ac:dyDescent="0.35">
      <c r="B366" s="306" t="s">
        <v>1600</v>
      </c>
      <c r="C366" s="306"/>
      <c r="D366" s="265"/>
      <c r="E366" s="373">
        <v>19733890093.540051</v>
      </c>
      <c r="F366" s="411">
        <v>0.99810457587171308</v>
      </c>
      <c r="G366" s="373">
        <v>25069743.879999995</v>
      </c>
      <c r="H366" s="411">
        <v>1.2679824385335445E-3</v>
      </c>
      <c r="I366" s="373">
        <v>4884918.78</v>
      </c>
      <c r="J366" s="411">
        <v>2.4707038318186076E-4</v>
      </c>
      <c r="K366" s="373">
        <v>7520460.0199999996</v>
      </c>
      <c r="L366" s="372">
        <v>3.8037130657170596E-4</v>
      </c>
      <c r="M366" s="373">
        <v>19771365216.220047</v>
      </c>
    </row>
    <row r="367" spans="1:13" ht="21" thickTop="1" x14ac:dyDescent="0.3">
      <c r="B367" s="306" t="s">
        <v>637</v>
      </c>
      <c r="C367" s="306"/>
      <c r="D367" s="265"/>
      <c r="E367" s="265"/>
      <c r="F367" s="265"/>
      <c r="G367" s="265"/>
      <c r="H367" s="265"/>
      <c r="I367" s="265"/>
      <c r="J367" s="265"/>
      <c r="K367" s="265"/>
      <c r="L367" s="265"/>
      <c r="M367" s="265"/>
    </row>
    <row r="368" spans="1:13" ht="20.25" x14ac:dyDescent="0.3">
      <c r="A368" s="382" t="s">
        <v>1563</v>
      </c>
      <c r="B368" s="265"/>
      <c r="C368" s="265"/>
      <c r="D368" s="265" t="s">
        <v>1564</v>
      </c>
      <c r="E368" s="406">
        <v>70749978.349999934</v>
      </c>
      <c r="F368" s="407">
        <v>1.1230170799593249E-2</v>
      </c>
      <c r="G368" s="406">
        <v>0</v>
      </c>
      <c r="H368" s="407">
        <v>0</v>
      </c>
      <c r="I368" s="406">
        <v>0</v>
      </c>
      <c r="J368" s="407">
        <v>0</v>
      </c>
      <c r="K368" s="406">
        <v>47825.599999999999</v>
      </c>
      <c r="L368" s="407">
        <v>7.5913755610785619E-6</v>
      </c>
      <c r="M368" s="316">
        <v>70797803.949999928</v>
      </c>
    </row>
    <row r="369" spans="1:13" ht="20.25" x14ac:dyDescent="0.3">
      <c r="A369" s="384" t="s">
        <v>1565</v>
      </c>
      <c r="B369" s="265"/>
      <c r="C369" s="265"/>
      <c r="D369" s="265" t="s">
        <v>1566</v>
      </c>
      <c r="E369" s="406">
        <v>131611245.61000019</v>
      </c>
      <c r="F369" s="407">
        <v>2.0890702750971525E-2</v>
      </c>
      <c r="G369" s="406">
        <v>332468.09999999998</v>
      </c>
      <c r="H369" s="407">
        <v>5.2772787151195667E-5</v>
      </c>
      <c r="I369" s="406">
        <v>98991.05</v>
      </c>
      <c r="J369" s="407">
        <v>1.5712886774771379E-5</v>
      </c>
      <c r="K369" s="406">
        <v>301894.46000000002</v>
      </c>
      <c r="L369" s="407">
        <v>4.7919821720354995E-5</v>
      </c>
      <c r="M369" s="316">
        <v>132344599.22000018</v>
      </c>
    </row>
    <row r="370" spans="1:13" ht="20.25" x14ac:dyDescent="0.3">
      <c r="A370" s="384" t="s">
        <v>1567</v>
      </c>
      <c r="B370" s="265"/>
      <c r="C370" s="265"/>
      <c r="D370" s="265" t="s">
        <v>1568</v>
      </c>
      <c r="E370" s="406">
        <v>290945527.03999996</v>
      </c>
      <c r="F370" s="407">
        <v>4.6181893454061797E-2</v>
      </c>
      <c r="G370" s="406">
        <v>107567.66</v>
      </c>
      <c r="H370" s="407">
        <v>1.707425532113362E-5</v>
      </c>
      <c r="I370" s="406">
        <v>310624.41000000003</v>
      </c>
      <c r="J370" s="407">
        <v>4.930552998286373E-5</v>
      </c>
      <c r="K370" s="406">
        <v>216795.72</v>
      </c>
      <c r="L370" s="407">
        <v>3.4412066561724911E-5</v>
      </c>
      <c r="M370" s="316">
        <v>291580514.83000004</v>
      </c>
    </row>
    <row r="371" spans="1:13" ht="20.25" x14ac:dyDescent="0.3">
      <c r="A371" s="384" t="s">
        <v>1569</v>
      </c>
      <c r="B371" s="265"/>
      <c r="C371" s="265"/>
      <c r="D371" s="265" t="s">
        <v>1570</v>
      </c>
      <c r="E371" s="406">
        <v>759262529.56000066</v>
      </c>
      <c r="F371" s="407">
        <v>0.12051802823894481</v>
      </c>
      <c r="G371" s="406">
        <v>1441119.8</v>
      </c>
      <c r="H371" s="407">
        <v>2.2874949044667347E-4</v>
      </c>
      <c r="I371" s="406">
        <v>580571.71</v>
      </c>
      <c r="J371" s="407">
        <v>9.2154366923731022E-5</v>
      </c>
      <c r="K371" s="406">
        <v>2000160.1900000004</v>
      </c>
      <c r="L371" s="407">
        <v>3.1748618281021582E-4</v>
      </c>
      <c r="M371" s="316">
        <v>763284381.26000071</v>
      </c>
    </row>
    <row r="372" spans="1:13" ht="20.25" x14ac:dyDescent="0.3">
      <c r="A372" s="382" t="s">
        <v>1571</v>
      </c>
      <c r="B372" s="265"/>
      <c r="C372" s="265"/>
      <c r="D372" s="265" t="s">
        <v>1572</v>
      </c>
      <c r="E372" s="406">
        <v>618608213.00000131</v>
      </c>
      <c r="F372" s="407">
        <v>9.8191915418744183E-2</v>
      </c>
      <c r="G372" s="406">
        <v>1699954.27</v>
      </c>
      <c r="H372" s="407">
        <v>2.6983438368215239E-4</v>
      </c>
      <c r="I372" s="406">
        <v>717116.64</v>
      </c>
      <c r="J372" s="407">
        <v>1.1382819526234431E-4</v>
      </c>
      <c r="K372" s="406">
        <v>4336742.8600000003</v>
      </c>
      <c r="L372" s="407">
        <v>6.8837283300336955E-4</v>
      </c>
      <c r="M372" s="316">
        <v>625362026.77000129</v>
      </c>
    </row>
    <row r="373" spans="1:13" ht="20.25" x14ac:dyDescent="0.3">
      <c r="A373" s="382" t="s">
        <v>1573</v>
      </c>
      <c r="B373" s="265"/>
      <c r="C373" s="265"/>
      <c r="D373" s="265" t="s">
        <v>1574</v>
      </c>
      <c r="E373" s="406">
        <v>715484615.97999871</v>
      </c>
      <c r="F373" s="407">
        <v>0.11356914347291498</v>
      </c>
      <c r="G373" s="406">
        <v>1691646.13</v>
      </c>
      <c r="H373" s="407">
        <v>2.6851562948034376E-4</v>
      </c>
      <c r="I373" s="406">
        <v>100605.59</v>
      </c>
      <c r="J373" s="407">
        <v>1.5969163319098763E-5</v>
      </c>
      <c r="K373" s="406">
        <v>4636238.8800000008</v>
      </c>
      <c r="L373" s="407">
        <v>7.35911949436165E-4</v>
      </c>
      <c r="M373" s="316">
        <v>721913106.57999873</v>
      </c>
    </row>
    <row r="374" spans="1:13" ht="20.25" x14ac:dyDescent="0.3">
      <c r="A374" s="382" t="s">
        <v>1575</v>
      </c>
      <c r="B374" s="265"/>
      <c r="C374" s="265"/>
      <c r="D374" s="265" t="s">
        <v>1576</v>
      </c>
      <c r="E374" s="406">
        <v>742411794.46999931</v>
      </c>
      <c r="F374" s="407">
        <v>0.1178433046902921</v>
      </c>
      <c r="G374" s="406">
        <v>1840849.91</v>
      </c>
      <c r="H374" s="407">
        <v>2.9219880186317934E-4</v>
      </c>
      <c r="I374" s="406">
        <v>1068827.97</v>
      </c>
      <c r="J374" s="407">
        <v>1.6965546758336981E-4</v>
      </c>
      <c r="K374" s="406">
        <v>1998317.8900000001</v>
      </c>
      <c r="L374" s="407">
        <v>3.1719375383501889E-4</v>
      </c>
      <c r="M374" s="316">
        <v>747319790.23999929</v>
      </c>
    </row>
    <row r="375" spans="1:13" ht="20.25" x14ac:dyDescent="0.3">
      <c r="A375" s="382" t="s">
        <v>1577</v>
      </c>
      <c r="B375" s="265"/>
      <c r="C375" s="265"/>
      <c r="D375" s="265" t="s">
        <v>1578</v>
      </c>
      <c r="E375" s="406">
        <v>891160665.82999825</v>
      </c>
      <c r="F375" s="407">
        <v>0.14145426925279239</v>
      </c>
      <c r="G375" s="406">
        <v>697402.10000000009</v>
      </c>
      <c r="H375" s="407">
        <v>1.1069889887810856E-4</v>
      </c>
      <c r="I375" s="406">
        <v>0</v>
      </c>
      <c r="J375" s="407">
        <v>0</v>
      </c>
      <c r="K375" s="406">
        <v>953915.67999999993</v>
      </c>
      <c r="L375" s="407">
        <v>1.5141539636683363E-4</v>
      </c>
      <c r="M375" s="316">
        <v>892811983.60999823</v>
      </c>
    </row>
    <row r="376" spans="1:13" ht="20.25" x14ac:dyDescent="0.3">
      <c r="A376" s="382" t="s">
        <v>1579</v>
      </c>
      <c r="B376" s="265"/>
      <c r="C376" s="265"/>
      <c r="D376" s="265" t="s">
        <v>1580</v>
      </c>
      <c r="E376" s="406">
        <v>1024708224.0799991</v>
      </c>
      <c r="F376" s="407">
        <v>0.16265232364083504</v>
      </c>
      <c r="G376" s="406">
        <v>953217.21000000008</v>
      </c>
      <c r="H376" s="407">
        <v>1.5130452795978499E-4</v>
      </c>
      <c r="I376" s="406">
        <v>986978.79999999993</v>
      </c>
      <c r="J376" s="407">
        <v>1.5666351789883756E-4</v>
      </c>
      <c r="K376" s="406">
        <v>531185.59</v>
      </c>
      <c r="L376" s="407">
        <v>8.4315289433338985E-5</v>
      </c>
      <c r="M376" s="316">
        <v>1027179605.6799991</v>
      </c>
    </row>
    <row r="377" spans="1:13" ht="20.25" x14ac:dyDescent="0.3">
      <c r="A377" s="382" t="s">
        <v>1581</v>
      </c>
      <c r="B377" s="265"/>
      <c r="C377" s="265"/>
      <c r="D377" s="265" t="s">
        <v>1582</v>
      </c>
      <c r="E377" s="406">
        <v>1024931209.7400019</v>
      </c>
      <c r="F377" s="407">
        <v>0.16268771823891257</v>
      </c>
      <c r="G377" s="406">
        <v>1692668.09</v>
      </c>
      <c r="H377" s="407">
        <v>2.6867784557733785E-4</v>
      </c>
      <c r="I377" s="406">
        <v>0</v>
      </c>
      <c r="J377" s="407">
        <v>0</v>
      </c>
      <c r="K377" s="406">
        <v>322592.55</v>
      </c>
      <c r="L377" s="407">
        <v>5.1205237367769858E-5</v>
      </c>
      <c r="M377" s="316">
        <v>1026946470.3800019</v>
      </c>
    </row>
    <row r="378" spans="1:13" ht="20.25" x14ac:dyDescent="0.3">
      <c r="A378" s="382" t="s">
        <v>1583</v>
      </c>
      <c r="B378" s="265"/>
      <c r="C378" s="265"/>
      <c r="D378" s="265" t="s">
        <v>1584</v>
      </c>
      <c r="E378" s="406">
        <v>451018.82</v>
      </c>
      <c r="F378" s="407">
        <v>7.1590387736578139E-5</v>
      </c>
      <c r="G378" s="406">
        <v>0</v>
      </c>
      <c r="H378" s="407">
        <v>0</v>
      </c>
      <c r="I378" s="406">
        <v>0</v>
      </c>
      <c r="J378" s="407">
        <v>0</v>
      </c>
      <c r="K378" s="406">
        <v>0</v>
      </c>
      <c r="L378" s="407">
        <v>0</v>
      </c>
      <c r="M378" s="316">
        <v>451018.82</v>
      </c>
    </row>
    <row r="379" spans="1:13" ht="21" thickBot="1" x14ac:dyDescent="0.35">
      <c r="B379" s="306" t="s">
        <v>1601</v>
      </c>
      <c r="C379" s="306"/>
      <c r="D379" s="265"/>
      <c r="E379" s="393">
        <v>6270325022.4799986</v>
      </c>
      <c r="F379" s="409">
        <v>0.99529106034579928</v>
      </c>
      <c r="G379" s="393">
        <v>10456893.270000001</v>
      </c>
      <c r="H379" s="409">
        <v>1.6598266203599098E-3</v>
      </c>
      <c r="I379" s="393">
        <v>3863716.17</v>
      </c>
      <c r="J379" s="409">
        <v>6.1328912774501654E-4</v>
      </c>
      <c r="K379" s="393">
        <v>15345669.420000002</v>
      </c>
      <c r="L379" s="399">
        <v>2.4358239060958704E-3</v>
      </c>
      <c r="M379" s="393">
        <v>6299991301.3399992</v>
      </c>
    </row>
    <row r="380" spans="1:13" ht="21" thickTop="1" x14ac:dyDescent="0.3">
      <c r="B380" s="306" t="s">
        <v>639</v>
      </c>
      <c r="C380" s="306"/>
      <c r="D380" s="265"/>
      <c r="E380" s="265"/>
      <c r="F380" s="265"/>
      <c r="G380" s="265"/>
      <c r="H380" s="265"/>
      <c r="I380" s="265"/>
      <c r="J380" s="265"/>
      <c r="K380" s="265"/>
      <c r="L380" s="265"/>
      <c r="M380" s="265"/>
    </row>
    <row r="381" spans="1:13" ht="20.25" x14ac:dyDescent="0.3">
      <c r="A381" s="382" t="s">
        <v>1563</v>
      </c>
      <c r="B381" s="306"/>
      <c r="C381" s="306"/>
      <c r="D381" s="265" t="s">
        <v>1564</v>
      </c>
      <c r="E381" s="406">
        <v>35205965.860000007</v>
      </c>
      <c r="F381" s="407">
        <v>1.0979143073160964E-2</v>
      </c>
      <c r="G381" s="406">
        <v>356189.64</v>
      </c>
      <c r="H381" s="407">
        <v>1.110793845079783E-4</v>
      </c>
      <c r="I381" s="406">
        <v>0</v>
      </c>
      <c r="J381" s="407">
        <v>0</v>
      </c>
      <c r="K381" s="406">
        <v>80601.08</v>
      </c>
      <c r="L381" s="407">
        <v>2.5135819102089323E-5</v>
      </c>
      <c r="M381" s="316">
        <v>35642756.580000006</v>
      </c>
    </row>
    <row r="382" spans="1:13" ht="20.25" x14ac:dyDescent="0.3">
      <c r="A382" s="384" t="s">
        <v>1565</v>
      </c>
      <c r="B382" s="265"/>
      <c r="C382" s="265"/>
      <c r="D382" s="265" t="s">
        <v>1566</v>
      </c>
      <c r="E382" s="406">
        <v>69325040.960000008</v>
      </c>
      <c r="F382" s="407">
        <v>2.1619334242363661E-2</v>
      </c>
      <c r="G382" s="406">
        <v>101461.65</v>
      </c>
      <c r="H382" s="407">
        <v>3.1641284213555215E-5</v>
      </c>
      <c r="I382" s="406">
        <v>0</v>
      </c>
      <c r="J382" s="407">
        <v>0</v>
      </c>
      <c r="K382" s="406">
        <v>0</v>
      </c>
      <c r="L382" s="407">
        <v>0</v>
      </c>
      <c r="M382" s="316">
        <v>69426502.610000014</v>
      </c>
    </row>
    <row r="383" spans="1:13" ht="20.25" x14ac:dyDescent="0.3">
      <c r="A383" s="384" t="s">
        <v>1567</v>
      </c>
      <c r="B383" s="265"/>
      <c r="C383" s="265"/>
      <c r="D383" s="265" t="s">
        <v>1568</v>
      </c>
      <c r="E383" s="406">
        <v>167899541.97999999</v>
      </c>
      <c r="F383" s="407">
        <v>5.2360247710488889E-2</v>
      </c>
      <c r="G383" s="406">
        <v>339120.1</v>
      </c>
      <c r="H383" s="407">
        <v>1.0575616961314217E-4</v>
      </c>
      <c r="I383" s="406">
        <v>242034.63</v>
      </c>
      <c r="J383" s="407">
        <v>7.5479617346580486E-5</v>
      </c>
      <c r="K383" s="406">
        <v>0</v>
      </c>
      <c r="L383" s="407">
        <v>0</v>
      </c>
      <c r="M383" s="316">
        <v>168480696.70999998</v>
      </c>
    </row>
    <row r="384" spans="1:13" ht="20.25" x14ac:dyDescent="0.3">
      <c r="A384" s="384" t="s">
        <v>1569</v>
      </c>
      <c r="B384" s="265"/>
      <c r="C384" s="265"/>
      <c r="D384" s="265" t="s">
        <v>1570</v>
      </c>
      <c r="E384" s="406">
        <v>425286721.7899999</v>
      </c>
      <c r="F384" s="407">
        <v>0.13262762863021224</v>
      </c>
      <c r="G384" s="406">
        <v>2106499.63</v>
      </c>
      <c r="H384" s="407">
        <v>6.5692163973855053E-4</v>
      </c>
      <c r="I384" s="406">
        <v>505739.17000000004</v>
      </c>
      <c r="J384" s="407">
        <v>1.5771709622204567E-4</v>
      </c>
      <c r="K384" s="406">
        <v>374327.98</v>
      </c>
      <c r="L384" s="407">
        <v>1.1673590961970372E-4</v>
      </c>
      <c r="M384" s="316">
        <v>428273288.56999993</v>
      </c>
    </row>
    <row r="385" spans="1:13" ht="20.25" x14ac:dyDescent="0.3">
      <c r="A385" s="382" t="s">
        <v>1571</v>
      </c>
      <c r="B385" s="265"/>
      <c r="C385" s="265"/>
      <c r="D385" s="265" t="s">
        <v>1572</v>
      </c>
      <c r="E385" s="406">
        <v>352104671.85999966</v>
      </c>
      <c r="F385" s="407">
        <v>0.10980546832466107</v>
      </c>
      <c r="G385" s="406">
        <v>1758456.5199999998</v>
      </c>
      <c r="H385" s="407">
        <v>5.4838278824067253E-4</v>
      </c>
      <c r="I385" s="406">
        <v>636585.22</v>
      </c>
      <c r="J385" s="407">
        <v>1.9852204130495191E-4</v>
      </c>
      <c r="K385" s="406">
        <v>1901464.25</v>
      </c>
      <c r="L385" s="407">
        <v>5.9298040940754075E-4</v>
      </c>
      <c r="M385" s="316">
        <v>356401177.84999967</v>
      </c>
    </row>
    <row r="386" spans="1:13" ht="20.25" x14ac:dyDescent="0.3">
      <c r="A386" s="382" t="s">
        <v>1573</v>
      </c>
      <c r="B386" s="265"/>
      <c r="C386" s="265"/>
      <c r="D386" s="265" t="s">
        <v>1574</v>
      </c>
      <c r="E386" s="406">
        <v>449512504.26000053</v>
      </c>
      <c r="F386" s="407">
        <v>0.14018255079468575</v>
      </c>
      <c r="G386" s="406">
        <v>2000905.5900000003</v>
      </c>
      <c r="H386" s="407">
        <v>6.239916506155912E-4</v>
      </c>
      <c r="I386" s="406">
        <v>0</v>
      </c>
      <c r="J386" s="407">
        <v>0</v>
      </c>
      <c r="K386" s="406">
        <v>2033422.53</v>
      </c>
      <c r="L386" s="407">
        <v>6.3413220855344365E-4</v>
      </c>
      <c r="M386" s="316">
        <v>453546832.38000047</v>
      </c>
    </row>
    <row r="387" spans="1:13" ht="20.25" x14ac:dyDescent="0.3">
      <c r="A387" s="382" t="s">
        <v>1575</v>
      </c>
      <c r="B387" s="265"/>
      <c r="C387" s="265"/>
      <c r="D387" s="265" t="s">
        <v>1576</v>
      </c>
      <c r="E387" s="406">
        <v>554370349.86000001</v>
      </c>
      <c r="F387" s="407">
        <v>0.17288295429345277</v>
      </c>
      <c r="G387" s="406">
        <v>407342.70999999996</v>
      </c>
      <c r="H387" s="407">
        <v>1.2703170566839589E-4</v>
      </c>
      <c r="I387" s="406">
        <v>717578.94</v>
      </c>
      <c r="J387" s="407">
        <v>2.2378030700468288E-4</v>
      </c>
      <c r="K387" s="406">
        <v>1360352.3199999998</v>
      </c>
      <c r="L387" s="407">
        <v>4.2423215458933707E-4</v>
      </c>
      <c r="M387" s="316">
        <v>556855623.83000016</v>
      </c>
    </row>
    <row r="388" spans="1:13" ht="20.25" x14ac:dyDescent="0.3">
      <c r="A388" s="382" t="s">
        <v>1577</v>
      </c>
      <c r="B388" s="265"/>
      <c r="C388" s="265"/>
      <c r="D388" s="265" t="s">
        <v>1578</v>
      </c>
      <c r="E388" s="406">
        <v>633872594.75000131</v>
      </c>
      <c r="F388" s="407">
        <v>0.19767609659086463</v>
      </c>
      <c r="G388" s="406">
        <v>1688347.9200000002</v>
      </c>
      <c r="H388" s="407">
        <v>5.2651909749235092E-4</v>
      </c>
      <c r="I388" s="406">
        <v>312672.45</v>
      </c>
      <c r="J388" s="407">
        <v>9.7508347796419962E-5</v>
      </c>
      <c r="K388" s="406">
        <v>1365536.1099999999</v>
      </c>
      <c r="L388" s="407">
        <v>4.2584874344525836E-4</v>
      </c>
      <c r="M388" s="316">
        <v>637239151.23000133</v>
      </c>
    </row>
    <row r="389" spans="1:13" ht="20.25" x14ac:dyDescent="0.3">
      <c r="A389" s="382" t="s">
        <v>1579</v>
      </c>
      <c r="B389" s="265"/>
      <c r="C389" s="265"/>
      <c r="D389" s="265" t="s">
        <v>1580</v>
      </c>
      <c r="E389" s="406">
        <v>455729126.29999965</v>
      </c>
      <c r="F389" s="407">
        <v>0.14212123309303062</v>
      </c>
      <c r="G389" s="406">
        <v>227399.19</v>
      </c>
      <c r="H389" s="407">
        <v>7.0915487780084818E-5</v>
      </c>
      <c r="I389" s="406">
        <v>157153.20000000001</v>
      </c>
      <c r="J389" s="407">
        <v>4.9008951325645561E-5</v>
      </c>
      <c r="K389" s="406">
        <v>896293.83000000007</v>
      </c>
      <c r="L389" s="407">
        <v>2.7951337095233466E-4</v>
      </c>
      <c r="M389" s="316">
        <v>457009972.51999962</v>
      </c>
    </row>
    <row r="390" spans="1:13" ht="20.25" x14ac:dyDescent="0.3">
      <c r="A390" s="382" t="s">
        <v>1581</v>
      </c>
      <c r="B390" s="265"/>
      <c r="C390" s="265"/>
      <c r="D390" s="265" t="s">
        <v>1582</v>
      </c>
      <c r="E390" s="406">
        <v>43510934.440000013</v>
      </c>
      <c r="F390" s="407">
        <v>1.3569085886277312E-2</v>
      </c>
      <c r="G390" s="406">
        <v>0</v>
      </c>
      <c r="H390" s="407">
        <v>0</v>
      </c>
      <c r="I390" s="406">
        <v>0</v>
      </c>
      <c r="J390" s="407">
        <v>0</v>
      </c>
      <c r="K390" s="406">
        <v>235440.4</v>
      </c>
      <c r="L390" s="407">
        <v>7.3423176261702084E-5</v>
      </c>
      <c r="M390" s="316">
        <v>43746374.840000011</v>
      </c>
    </row>
    <row r="391" spans="1:13" ht="20.25" x14ac:dyDescent="0.3">
      <c r="A391" s="382" t="s">
        <v>1583</v>
      </c>
      <c r="B391" s="265"/>
      <c r="C391" s="265"/>
      <c r="D391" s="265" t="s">
        <v>1584</v>
      </c>
      <c r="E391" s="406">
        <v>0</v>
      </c>
      <c r="F391" s="407">
        <v>0</v>
      </c>
      <c r="G391" s="406">
        <v>0</v>
      </c>
      <c r="H391" s="407">
        <v>0</v>
      </c>
      <c r="I391" s="406">
        <v>0</v>
      </c>
      <c r="J391" s="407">
        <v>0</v>
      </c>
      <c r="K391" s="406">
        <v>0</v>
      </c>
      <c r="L391" s="407">
        <v>0</v>
      </c>
      <c r="M391" s="316">
        <v>0</v>
      </c>
    </row>
    <row r="392" spans="1:13" ht="21" thickBot="1" x14ac:dyDescent="0.35">
      <c r="B392" s="306" t="s">
        <v>1602</v>
      </c>
      <c r="C392" s="306"/>
      <c r="D392" s="265"/>
      <c r="E392" s="393">
        <v>3186817452.0600014</v>
      </c>
      <c r="F392" s="409">
        <v>0.99382374263919793</v>
      </c>
      <c r="G392" s="393">
        <v>8985722.9500000011</v>
      </c>
      <c r="H392" s="409">
        <v>2.8022392078703219E-3</v>
      </c>
      <c r="I392" s="393">
        <v>2571763.6100000003</v>
      </c>
      <c r="J392" s="409">
        <v>8.0201636100032643E-4</v>
      </c>
      <c r="K392" s="393">
        <v>8247438.5</v>
      </c>
      <c r="L392" s="409">
        <v>2.5720017919314097E-3</v>
      </c>
      <c r="M392" s="393">
        <v>3206622377.1200013</v>
      </c>
    </row>
    <row r="393" spans="1:13" ht="21" thickTop="1" x14ac:dyDescent="0.3">
      <c r="B393" s="306" t="s">
        <v>641</v>
      </c>
      <c r="C393" s="306"/>
      <c r="D393" s="265"/>
      <c r="E393" s="265"/>
      <c r="F393" s="265"/>
      <c r="G393" s="265"/>
      <c r="H393" s="265"/>
      <c r="I393" s="265"/>
      <c r="J393" s="265"/>
      <c r="K393" s="265"/>
      <c r="L393" s="265"/>
      <c r="M393" s="265"/>
    </row>
    <row r="394" spans="1:13" ht="20.25" x14ac:dyDescent="0.3">
      <c r="A394" s="382" t="s">
        <v>1563</v>
      </c>
      <c r="B394" s="306"/>
      <c r="C394" s="306"/>
      <c r="D394" s="265" t="s">
        <v>1564</v>
      </c>
      <c r="E394" s="406">
        <v>7949819.160000002</v>
      </c>
      <c r="F394" s="407">
        <v>8.5081291056514127E-3</v>
      </c>
      <c r="G394" s="406">
        <v>0</v>
      </c>
      <c r="H394" s="407">
        <v>0</v>
      </c>
      <c r="I394" s="406">
        <v>0</v>
      </c>
      <c r="J394" s="407">
        <v>0</v>
      </c>
      <c r="K394" s="406">
        <v>0</v>
      </c>
      <c r="L394" s="407">
        <v>0</v>
      </c>
      <c r="M394" s="316">
        <v>7949819.160000002</v>
      </c>
    </row>
    <row r="395" spans="1:13" ht="20.25" x14ac:dyDescent="0.3">
      <c r="A395" s="384" t="s">
        <v>1565</v>
      </c>
      <c r="B395" s="265"/>
      <c r="C395" s="265"/>
      <c r="D395" s="265" t="s">
        <v>1566</v>
      </c>
      <c r="E395" s="406">
        <v>18256720.440000001</v>
      </c>
      <c r="F395" s="407">
        <v>1.953887647292156E-2</v>
      </c>
      <c r="G395" s="406">
        <v>0</v>
      </c>
      <c r="H395" s="407">
        <v>0</v>
      </c>
      <c r="I395" s="406">
        <v>0</v>
      </c>
      <c r="J395" s="407">
        <v>0</v>
      </c>
      <c r="K395" s="406">
        <v>0</v>
      </c>
      <c r="L395" s="407">
        <v>0</v>
      </c>
      <c r="M395" s="316">
        <v>18256720.440000001</v>
      </c>
    </row>
    <row r="396" spans="1:13" ht="20.25" x14ac:dyDescent="0.3">
      <c r="A396" s="384" t="s">
        <v>1567</v>
      </c>
      <c r="B396" s="265"/>
      <c r="C396" s="265"/>
      <c r="D396" s="265" t="s">
        <v>1568</v>
      </c>
      <c r="E396" s="406">
        <v>57125353.149999954</v>
      </c>
      <c r="F396" s="407">
        <v>6.1137224636708599E-2</v>
      </c>
      <c r="G396" s="406">
        <v>226369.33000000002</v>
      </c>
      <c r="H396" s="407">
        <v>2.4226708135582407E-4</v>
      </c>
      <c r="I396" s="406">
        <v>0</v>
      </c>
      <c r="J396" s="407">
        <v>0</v>
      </c>
      <c r="K396" s="406">
        <v>0</v>
      </c>
      <c r="L396" s="407">
        <v>0</v>
      </c>
      <c r="M396" s="316">
        <v>57351722.479999952</v>
      </c>
    </row>
    <row r="397" spans="1:13" ht="20.25" x14ac:dyDescent="0.3">
      <c r="A397" s="384" t="s">
        <v>1569</v>
      </c>
      <c r="B397" s="265"/>
      <c r="C397" s="265"/>
      <c r="D397" s="265" t="s">
        <v>1570</v>
      </c>
      <c r="E397" s="406">
        <v>183177954.27999964</v>
      </c>
      <c r="F397" s="407">
        <v>0.19604240712355375</v>
      </c>
      <c r="G397" s="406">
        <v>304818.82</v>
      </c>
      <c r="H397" s="407">
        <v>3.2622602127119557E-4</v>
      </c>
      <c r="I397" s="406">
        <v>87130.67</v>
      </c>
      <c r="J397" s="407">
        <v>9.3249792794268806E-5</v>
      </c>
      <c r="K397" s="406">
        <v>160835.79999999999</v>
      </c>
      <c r="L397" s="407">
        <v>1.7213117980041309E-4</v>
      </c>
      <c r="M397" s="316">
        <v>183730739.56999964</v>
      </c>
    </row>
    <row r="398" spans="1:13" ht="20.25" x14ac:dyDescent="0.3">
      <c r="A398" s="382" t="s">
        <v>1571</v>
      </c>
      <c r="B398" s="265"/>
      <c r="C398" s="265"/>
      <c r="D398" s="265" t="s">
        <v>1572</v>
      </c>
      <c r="E398" s="406">
        <v>138797332.62</v>
      </c>
      <c r="F398" s="407">
        <v>0.14854496708463516</v>
      </c>
      <c r="G398" s="406">
        <v>1279825.49</v>
      </c>
      <c r="H398" s="407">
        <v>1.3697066917461274E-3</v>
      </c>
      <c r="I398" s="406">
        <v>0</v>
      </c>
      <c r="J398" s="407">
        <v>0</v>
      </c>
      <c r="K398" s="406">
        <v>304049.89</v>
      </c>
      <c r="L398" s="407">
        <v>3.2540308988350747E-4</v>
      </c>
      <c r="M398" s="316">
        <v>140381208</v>
      </c>
    </row>
    <row r="399" spans="1:13" ht="20.25" x14ac:dyDescent="0.3">
      <c r="A399" s="382" t="s">
        <v>1573</v>
      </c>
      <c r="B399" s="265"/>
      <c r="C399" s="265"/>
      <c r="D399" s="265" t="s">
        <v>1574</v>
      </c>
      <c r="E399" s="406">
        <v>136776413.21000013</v>
      </c>
      <c r="F399" s="407">
        <v>0.14638211999260195</v>
      </c>
      <c r="G399" s="406">
        <v>1078889.73</v>
      </c>
      <c r="H399" s="407">
        <v>1.1546593612830548E-3</v>
      </c>
      <c r="I399" s="406">
        <v>0</v>
      </c>
      <c r="J399" s="407">
        <v>0</v>
      </c>
      <c r="K399" s="406">
        <v>1720233.96</v>
      </c>
      <c r="L399" s="407">
        <v>1.8410447242935754E-3</v>
      </c>
      <c r="M399" s="316">
        <v>139575536.90000013</v>
      </c>
    </row>
    <row r="400" spans="1:13" ht="20.25" x14ac:dyDescent="0.3">
      <c r="A400" s="382" t="s">
        <v>1575</v>
      </c>
      <c r="B400" s="265"/>
      <c r="C400" s="265"/>
      <c r="D400" s="265" t="s">
        <v>1576</v>
      </c>
      <c r="E400" s="406">
        <v>119491449.69999987</v>
      </c>
      <c r="F400" s="407">
        <v>0.12788324622330785</v>
      </c>
      <c r="G400" s="406">
        <v>922130.72000000009</v>
      </c>
      <c r="H400" s="407">
        <v>9.8689128144234311E-4</v>
      </c>
      <c r="I400" s="406">
        <v>215021.34</v>
      </c>
      <c r="J400" s="407">
        <v>2.3012213037436788E-4</v>
      </c>
      <c r="K400" s="406">
        <v>108762.2</v>
      </c>
      <c r="L400" s="407">
        <v>1.1640048921750312E-4</v>
      </c>
      <c r="M400" s="316">
        <v>120737363.95999987</v>
      </c>
    </row>
    <row r="401" spans="1:15" ht="20.25" x14ac:dyDescent="0.3">
      <c r="A401" s="382" t="s">
        <v>1577</v>
      </c>
      <c r="B401" s="265"/>
      <c r="C401" s="265"/>
      <c r="D401" s="265" t="s">
        <v>1578</v>
      </c>
      <c r="E401" s="406">
        <v>154356121.79000008</v>
      </c>
      <c r="F401" s="407">
        <v>0.16519643856112237</v>
      </c>
      <c r="G401" s="406">
        <v>192675.89</v>
      </c>
      <c r="H401" s="407">
        <v>2.0620737587523808E-4</v>
      </c>
      <c r="I401" s="406">
        <v>107936.79</v>
      </c>
      <c r="J401" s="407">
        <v>1.1551711128100478E-4</v>
      </c>
      <c r="K401" s="406">
        <v>163356.18</v>
      </c>
      <c r="L401" s="407">
        <v>1.7482856423189767E-4</v>
      </c>
      <c r="M401" s="316">
        <v>154820090.65000007</v>
      </c>
    </row>
    <row r="402" spans="1:15" ht="20.25" x14ac:dyDescent="0.3">
      <c r="A402" s="382" t="s">
        <v>1579</v>
      </c>
      <c r="B402" s="265"/>
      <c r="C402" s="265"/>
      <c r="D402" s="265" t="s">
        <v>1580</v>
      </c>
      <c r="E402" s="406">
        <v>107024113.28999998</v>
      </c>
      <c r="F402" s="407">
        <v>0.11454033795772314</v>
      </c>
      <c r="G402" s="406">
        <v>377607.67000000004</v>
      </c>
      <c r="H402" s="407">
        <v>4.041267786076549E-4</v>
      </c>
      <c r="I402" s="406">
        <v>171048.3</v>
      </c>
      <c r="J402" s="407">
        <v>1.8306089615530247E-4</v>
      </c>
      <c r="K402" s="406">
        <v>267258.58</v>
      </c>
      <c r="L402" s="407">
        <v>2.8602795327397934E-4</v>
      </c>
      <c r="M402" s="316">
        <v>107840027.83999997</v>
      </c>
    </row>
    <row r="403" spans="1:15" ht="20.25" x14ac:dyDescent="0.3">
      <c r="A403" s="382" t="s">
        <v>1581</v>
      </c>
      <c r="B403" s="265"/>
      <c r="C403" s="265"/>
      <c r="D403" s="265" t="s">
        <v>1582</v>
      </c>
      <c r="E403" s="406">
        <v>3736005.4099999992</v>
      </c>
      <c r="F403" s="407">
        <v>3.998382318886877E-3</v>
      </c>
      <c r="G403" s="406">
        <v>0</v>
      </c>
      <c r="H403" s="407">
        <v>0</v>
      </c>
      <c r="I403" s="406">
        <v>0</v>
      </c>
      <c r="J403" s="407">
        <v>0</v>
      </c>
      <c r="K403" s="406">
        <v>0</v>
      </c>
      <c r="L403" s="407">
        <v>0</v>
      </c>
      <c r="M403" s="316">
        <v>3736005.4099999992</v>
      </c>
    </row>
    <row r="404" spans="1:15" ht="20.25" x14ac:dyDescent="0.3">
      <c r="A404" s="382" t="s">
        <v>1583</v>
      </c>
      <c r="B404" s="265"/>
      <c r="C404" s="265"/>
      <c r="D404" s="265" t="s">
        <v>1584</v>
      </c>
      <c r="E404" s="406">
        <v>0</v>
      </c>
      <c r="F404" s="407">
        <v>0</v>
      </c>
      <c r="G404" s="406">
        <v>0</v>
      </c>
      <c r="H404" s="407">
        <v>0</v>
      </c>
      <c r="I404" s="406">
        <v>0</v>
      </c>
      <c r="J404" s="407">
        <v>0</v>
      </c>
      <c r="K404" s="406">
        <v>0</v>
      </c>
      <c r="L404" s="407">
        <v>0</v>
      </c>
      <c r="M404" s="316">
        <v>0</v>
      </c>
    </row>
    <row r="405" spans="1:15" ht="21" thickBot="1" x14ac:dyDescent="0.35">
      <c r="B405" s="306" t="s">
        <v>1603</v>
      </c>
      <c r="C405" s="306"/>
      <c r="D405" s="265"/>
      <c r="E405" s="393">
        <v>926691283.04999971</v>
      </c>
      <c r="F405" s="409">
        <v>0.99177212947711268</v>
      </c>
      <c r="G405" s="393">
        <v>4382317.6500000004</v>
      </c>
      <c r="H405" s="409">
        <v>4.6900845915814381E-3</v>
      </c>
      <c r="I405" s="393">
        <v>581137.1</v>
      </c>
      <c r="J405" s="409">
        <v>6.2194993060494391E-4</v>
      </c>
      <c r="K405" s="393">
        <v>2724496.6100000003</v>
      </c>
      <c r="L405" s="399">
        <v>2.9158360007008758E-3</v>
      </c>
      <c r="M405" s="393">
        <v>934379234.40999973</v>
      </c>
    </row>
    <row r="406" spans="1:15" ht="21" thickTop="1" x14ac:dyDescent="0.3">
      <c r="B406" s="306"/>
      <c r="C406" s="306"/>
      <c r="D406" s="265"/>
      <c r="E406" s="265"/>
      <c r="F406" s="265"/>
      <c r="G406" s="265"/>
      <c r="H406" s="265"/>
      <c r="I406" s="265"/>
      <c r="J406" s="265"/>
      <c r="K406" s="265"/>
      <c r="L406" s="265"/>
      <c r="M406" s="265"/>
    </row>
    <row r="407" spans="1:15" ht="23.25" customHeight="1" thickBot="1" x14ac:dyDescent="0.35">
      <c r="B407" s="403" t="s">
        <v>1604</v>
      </c>
      <c r="C407" s="403"/>
      <c r="D407" s="265"/>
      <c r="E407" s="412">
        <v>36550840313.78006</v>
      </c>
      <c r="F407" s="413">
        <v>0.99710436305742134</v>
      </c>
      <c r="G407" s="412">
        <v>55785726.609999999</v>
      </c>
      <c r="H407" s="413">
        <v>1.5218307136481502E-3</v>
      </c>
      <c r="I407" s="412">
        <v>12519797.85</v>
      </c>
      <c r="J407" s="399">
        <v>3.4153920822787464E-4</v>
      </c>
      <c r="K407" s="412">
        <v>37839797.350000001</v>
      </c>
      <c r="L407" s="399">
        <v>1.0322670207029126E-3</v>
      </c>
      <c r="M407" s="414">
        <v>36656985635.59005</v>
      </c>
      <c r="O407" s="164" t="s">
        <v>1733</v>
      </c>
    </row>
    <row r="408" spans="1:15" ht="22.5" customHeight="1" thickTop="1" x14ac:dyDescent="0.25">
      <c r="B408" s="351" t="s">
        <v>1585</v>
      </c>
      <c r="C408" s="327"/>
      <c r="D408" s="327"/>
      <c r="E408" s="327"/>
      <c r="F408" s="327"/>
      <c r="G408" s="327"/>
      <c r="H408" s="327"/>
      <c r="I408" s="327"/>
      <c r="J408" s="327"/>
      <c r="K408" s="327"/>
      <c r="L408" s="327"/>
      <c r="M408" s="327"/>
    </row>
    <row r="409" spans="1:15" ht="16.5" x14ac:dyDescent="0.25">
      <c r="B409" s="327"/>
      <c r="C409" s="327"/>
      <c r="D409" s="327"/>
      <c r="E409" s="327"/>
      <c r="F409" s="327"/>
      <c r="G409" s="327"/>
      <c r="H409" s="327"/>
      <c r="I409" s="327"/>
      <c r="J409" s="327"/>
      <c r="K409" s="327"/>
      <c r="L409" s="327"/>
      <c r="M409" s="327"/>
    </row>
    <row r="411" spans="1:15" ht="23.25" x14ac:dyDescent="0.35">
      <c r="A411" s="171"/>
      <c r="B411" s="171" t="s">
        <v>1605</v>
      </c>
      <c r="C411" s="217"/>
      <c r="D411" s="217"/>
      <c r="E411" s="217"/>
      <c r="F411" s="217"/>
      <c r="G411" s="217"/>
      <c r="H411" s="217"/>
      <c r="I411" s="217"/>
      <c r="J411" s="217"/>
      <c r="K411" s="217"/>
      <c r="L411" s="217"/>
      <c r="M411" s="396"/>
    </row>
    <row r="412" spans="1:15" ht="15" customHeight="1" x14ac:dyDescent="0.2"/>
    <row r="413" spans="1:15" ht="96.75" customHeight="1" x14ac:dyDescent="0.2">
      <c r="B413" s="452" t="s">
        <v>1606</v>
      </c>
      <c r="C413" s="452"/>
      <c r="D413" s="452"/>
      <c r="E413" s="452"/>
      <c r="F413" s="452"/>
      <c r="G413" s="452"/>
      <c r="H413" s="452"/>
      <c r="I413" s="452"/>
      <c r="J413" s="452"/>
      <c r="K413" s="452"/>
      <c r="L413" s="452"/>
      <c r="M413" s="452"/>
    </row>
    <row r="414" spans="1:15" ht="15" customHeight="1" x14ac:dyDescent="0.2">
      <c r="B414" s="415"/>
      <c r="C414" s="415"/>
      <c r="D414" s="415"/>
      <c r="E414" s="415"/>
      <c r="F414" s="415"/>
      <c r="G414" s="415"/>
      <c r="H414" s="415"/>
      <c r="I414" s="415"/>
      <c r="J414" s="415"/>
      <c r="K414" s="415"/>
      <c r="L414" s="415"/>
      <c r="M414" s="415"/>
    </row>
    <row r="415" spans="1:15" ht="96.75" customHeight="1" x14ac:dyDescent="0.2">
      <c r="B415" s="452" t="s">
        <v>1607</v>
      </c>
      <c r="C415" s="452"/>
      <c r="D415" s="452"/>
      <c r="E415" s="452"/>
      <c r="F415" s="452"/>
      <c r="G415" s="452"/>
      <c r="H415" s="452"/>
      <c r="I415" s="452"/>
      <c r="J415" s="452"/>
      <c r="K415" s="452"/>
      <c r="L415" s="452"/>
      <c r="M415" s="452"/>
    </row>
    <row r="416" spans="1:15" ht="15" x14ac:dyDescent="0.2">
      <c r="B416" s="416"/>
    </row>
    <row r="417" spans="2:13" ht="30.75" customHeight="1" x14ac:dyDescent="0.2">
      <c r="B417" s="452" t="s">
        <v>1608</v>
      </c>
      <c r="C417" s="452"/>
      <c r="D417" s="452"/>
      <c r="E417" s="452"/>
      <c r="F417" s="452"/>
      <c r="G417" s="452"/>
      <c r="H417" s="452"/>
      <c r="I417" s="452"/>
      <c r="J417" s="452"/>
      <c r="K417" s="452"/>
      <c r="L417" s="452"/>
      <c r="M417" s="452"/>
    </row>
    <row r="419" spans="2:13" ht="151.5" customHeight="1" x14ac:dyDescent="0.2">
      <c r="B419" s="452" t="s">
        <v>1609</v>
      </c>
      <c r="C419" s="452"/>
      <c r="D419" s="452"/>
      <c r="E419" s="452"/>
      <c r="F419" s="452"/>
      <c r="G419" s="452"/>
      <c r="H419" s="452"/>
      <c r="I419" s="452"/>
      <c r="J419" s="452"/>
      <c r="K419" s="452"/>
      <c r="L419" s="452"/>
      <c r="M419" s="452"/>
    </row>
    <row r="420" spans="2:13" ht="12.75" customHeight="1" x14ac:dyDescent="0.2">
      <c r="D420" s="417"/>
      <c r="E420" s="417"/>
      <c r="F420" s="417"/>
      <c r="G420" s="417"/>
      <c r="H420" s="417"/>
      <c r="I420" s="417"/>
      <c r="J420" s="417"/>
      <c r="K420" s="417"/>
      <c r="L420" s="417"/>
      <c r="M420" s="417"/>
    </row>
    <row r="421" spans="2:13" ht="141.75" customHeight="1" x14ac:dyDescent="0.2">
      <c r="B421" s="452" t="s">
        <v>1610</v>
      </c>
      <c r="C421" s="452"/>
      <c r="D421" s="452"/>
      <c r="E421" s="452"/>
      <c r="F421" s="452"/>
      <c r="G421" s="452"/>
      <c r="H421" s="452"/>
      <c r="I421" s="452"/>
      <c r="J421" s="452"/>
      <c r="K421" s="452"/>
      <c r="L421" s="452"/>
      <c r="M421" s="452"/>
    </row>
  </sheetData>
  <mergeCells count="57">
    <mergeCell ref="B419:M419"/>
    <mergeCell ref="B421:M421"/>
    <mergeCell ref="B176:M176"/>
    <mergeCell ref="E304:L304"/>
    <mergeCell ref="E321:L321"/>
    <mergeCell ref="B413:M413"/>
    <mergeCell ref="B415:M415"/>
    <mergeCell ref="B417:M417"/>
    <mergeCell ref="B147:L147"/>
    <mergeCell ref="I99:L99"/>
    <mergeCell ref="I101:K102"/>
    <mergeCell ref="B104:D105"/>
    <mergeCell ref="B107:D108"/>
    <mergeCell ref="I110:L110"/>
    <mergeCell ref="I119:L120"/>
    <mergeCell ref="I123:K123"/>
    <mergeCell ref="I126:K126"/>
    <mergeCell ref="I130:K130"/>
    <mergeCell ref="I133:K133"/>
    <mergeCell ref="B145:M145"/>
    <mergeCell ref="G98:H98"/>
    <mergeCell ref="E32:F32"/>
    <mergeCell ref="E33:F33"/>
    <mergeCell ref="E34:F34"/>
    <mergeCell ref="E35:F35"/>
    <mergeCell ref="E36:F36"/>
    <mergeCell ref="B67:M67"/>
    <mergeCell ref="G83:H83"/>
    <mergeCell ref="I84:L84"/>
    <mergeCell ref="I86:L87"/>
    <mergeCell ref="I89:K90"/>
    <mergeCell ref="I92:L93"/>
    <mergeCell ref="E31:F31"/>
    <mergeCell ref="E20:F20"/>
    <mergeCell ref="E21:F21"/>
    <mergeCell ref="E22:F22"/>
    <mergeCell ref="E23:F23"/>
    <mergeCell ref="E24:F24"/>
    <mergeCell ref="E25:F25"/>
    <mergeCell ref="E26:F26"/>
    <mergeCell ref="E27:F27"/>
    <mergeCell ref="E28:F28"/>
    <mergeCell ref="E29:F29"/>
    <mergeCell ref="E30:F30"/>
    <mergeCell ref="E19:F19"/>
    <mergeCell ref="D1:L1"/>
    <mergeCell ref="B5:M5"/>
    <mergeCell ref="B6:M6"/>
    <mergeCell ref="B7:M7"/>
    <mergeCell ref="B8:M8"/>
    <mergeCell ref="C12:D12"/>
    <mergeCell ref="E12:F12"/>
    <mergeCell ref="E14:F14"/>
    <mergeCell ref="E15:F15"/>
    <mergeCell ref="E16:F16"/>
    <mergeCell ref="E17:F17"/>
    <mergeCell ref="E18:F18"/>
  </mergeCells>
  <pageMargins left="0.45" right="0.45" top="0.6" bottom="0.6" header="0.3" footer="0.3"/>
  <pageSetup scale="31" fitToHeight="0" orientation="portrait" r:id="rId1"/>
  <headerFooter>
    <oddFooter>&amp;CMonthly Investor Report -  June 30, 2018&amp;R&amp;P</oddFooter>
    <evenFooter>&amp;R&amp;P&amp;LConfidential&amp;CMonthly Investor Report -  June 30, 2018</evenFooter>
    <firstFooter>&amp;R&amp;P&amp;LConfidential&amp;CMonthly Investor Report -  June 30, 2018</firstFooter>
  </headerFooter>
  <rowBreaks count="4" manualBreakCount="4">
    <brk id="96" min="1" max="14" man="1"/>
    <brk id="196" min="1" max="14" man="1"/>
    <brk id="301" min="1" max="14" man="1"/>
    <brk id="408"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10" zoomScale="90" zoomScaleNormal="90" workbookViewId="0">
      <selection activeCell="F21" sqref="F21"/>
    </sheetView>
  </sheetViews>
  <sheetFormatPr defaultColWidth="8.85546875" defaultRowHeight="15" outlineLevelRow="1" x14ac:dyDescent="0.25"/>
  <cols>
    <col min="1" max="1" width="13.28515625" style="25" customWidth="1"/>
    <col min="2" max="2" width="60.5703125" style="25" bestFit="1" customWidth="1"/>
    <col min="3" max="3" width="44.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45" customHeight="1" x14ac:dyDescent="0.25">
      <c r="A1" s="454" t="s">
        <v>1611</v>
      </c>
      <c r="B1" s="454"/>
    </row>
    <row r="2" spans="1:13" ht="31.5" x14ac:dyDescent="0.25">
      <c r="A2" s="148" t="s">
        <v>1612</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1613</v>
      </c>
      <c r="J4" s="128" t="s">
        <v>1025</v>
      </c>
      <c r="L4" s="22"/>
      <c r="M4" s="22"/>
    </row>
    <row r="5" spans="1:13" ht="15.75" thickBot="1" x14ac:dyDescent="0.3">
      <c r="H5" s="22"/>
      <c r="I5" s="418" t="s">
        <v>1027</v>
      </c>
      <c r="J5" s="25" t="s">
        <v>69</v>
      </c>
      <c r="L5" s="22"/>
      <c r="M5" s="22"/>
    </row>
    <row r="6" spans="1:13" ht="18.75" x14ac:dyDescent="0.25">
      <c r="A6" s="29"/>
      <c r="B6" s="30" t="s">
        <v>1614</v>
      </c>
      <c r="C6" s="29"/>
      <c r="E6" s="31"/>
      <c r="F6" s="31"/>
      <c r="G6" s="31"/>
      <c r="H6" s="22"/>
      <c r="I6" s="418" t="s">
        <v>1029</v>
      </c>
      <c r="J6" s="25" t="s">
        <v>117</v>
      </c>
      <c r="L6" s="22"/>
      <c r="M6" s="22"/>
    </row>
    <row r="7" spans="1:13" x14ac:dyDescent="0.25">
      <c r="B7" s="32" t="s">
        <v>1615</v>
      </c>
      <c r="H7" s="22"/>
      <c r="I7" s="418" t="s">
        <v>1031</v>
      </c>
      <c r="J7" s="25" t="s">
        <v>1032</v>
      </c>
      <c r="L7" s="22"/>
      <c r="M7" s="22"/>
    </row>
    <row r="8" spans="1:13" x14ac:dyDescent="0.25">
      <c r="B8" s="32" t="s">
        <v>1616</v>
      </c>
      <c r="H8" s="22"/>
      <c r="I8" s="418" t="s">
        <v>1617</v>
      </c>
      <c r="J8" s="25" t="s">
        <v>1618</v>
      </c>
      <c r="L8" s="22"/>
      <c r="M8" s="22"/>
    </row>
    <row r="9" spans="1:13" ht="15.75" thickBot="1" x14ac:dyDescent="0.3">
      <c r="B9" s="34" t="s">
        <v>1619</v>
      </c>
      <c r="H9" s="22"/>
      <c r="L9" s="22"/>
      <c r="M9" s="22"/>
    </row>
    <row r="10" spans="1:13" x14ac:dyDescent="0.25">
      <c r="B10" s="35"/>
      <c r="H10" s="22"/>
      <c r="I10" s="419" t="s">
        <v>1620</v>
      </c>
      <c r="L10" s="22"/>
      <c r="M10" s="22"/>
    </row>
    <row r="11" spans="1:13" x14ac:dyDescent="0.25">
      <c r="B11" s="35"/>
      <c r="H11" s="22"/>
      <c r="I11" s="419" t="s">
        <v>1621</v>
      </c>
      <c r="L11" s="22"/>
      <c r="M11" s="22"/>
    </row>
    <row r="12" spans="1:13" ht="37.5" x14ac:dyDescent="0.25">
      <c r="A12" s="36" t="s">
        <v>29</v>
      </c>
      <c r="B12" s="36" t="s">
        <v>1622</v>
      </c>
      <c r="C12" s="37"/>
      <c r="D12" s="37"/>
      <c r="E12" s="37"/>
      <c r="F12" s="37"/>
      <c r="G12" s="37"/>
      <c r="H12" s="22"/>
      <c r="L12" s="22"/>
      <c r="M12" s="22"/>
    </row>
    <row r="13" spans="1:13" ht="15" customHeight="1" x14ac:dyDescent="0.25">
      <c r="A13" s="46"/>
      <c r="B13" s="47" t="s">
        <v>1623</v>
      </c>
      <c r="C13" s="46" t="s">
        <v>1624</v>
      </c>
      <c r="D13" s="46" t="s">
        <v>1625</v>
      </c>
      <c r="E13" s="48"/>
      <c r="F13" s="49"/>
      <c r="G13" s="49"/>
      <c r="H13" s="22"/>
      <c r="L13" s="22"/>
      <c r="M13" s="22"/>
    </row>
    <row r="14" spans="1:13" x14ac:dyDescent="0.25">
      <c r="A14" s="25" t="s">
        <v>1626</v>
      </c>
      <c r="B14" s="43" t="s">
        <v>1627</v>
      </c>
      <c r="C14" s="44" t="s">
        <v>1322</v>
      </c>
      <c r="D14" s="44" t="s">
        <v>1322</v>
      </c>
      <c r="E14" s="31"/>
      <c r="F14" s="31"/>
      <c r="G14" s="31"/>
      <c r="H14" s="22"/>
      <c r="L14" s="22"/>
      <c r="M14" s="22"/>
    </row>
    <row r="15" spans="1:13" x14ac:dyDescent="0.25">
      <c r="A15" s="25" t="s">
        <v>1628</v>
      </c>
      <c r="B15" s="43" t="s">
        <v>453</v>
      </c>
      <c r="C15" s="44" t="s">
        <v>3</v>
      </c>
      <c r="D15" s="44" t="s">
        <v>1629</v>
      </c>
      <c r="E15" s="31"/>
      <c r="F15" s="31"/>
      <c r="G15" s="31"/>
      <c r="H15" s="22"/>
      <c r="L15" s="22"/>
      <c r="M15" s="22"/>
    </row>
    <row r="16" spans="1:13" x14ac:dyDescent="0.25">
      <c r="A16" s="25" t="s">
        <v>1630</v>
      </c>
      <c r="B16" s="43" t="s">
        <v>1631</v>
      </c>
      <c r="C16" s="44" t="s">
        <v>1322</v>
      </c>
      <c r="D16" s="44" t="s">
        <v>1322</v>
      </c>
      <c r="E16" s="31"/>
      <c r="F16" s="31"/>
      <c r="G16" s="31"/>
      <c r="H16" s="22"/>
      <c r="L16" s="22"/>
      <c r="M16" s="22"/>
    </row>
    <row r="17" spans="1:13" x14ac:dyDescent="0.25">
      <c r="A17" s="25" t="s">
        <v>1632</v>
      </c>
      <c r="B17" s="43" t="s">
        <v>1633</v>
      </c>
      <c r="C17" s="44" t="s">
        <v>1322</v>
      </c>
      <c r="D17" s="44" t="s">
        <v>1322</v>
      </c>
      <c r="E17" s="31"/>
      <c r="F17" s="31"/>
      <c r="G17" s="31"/>
      <c r="H17" s="22"/>
      <c r="L17" s="22"/>
      <c r="M17" s="22"/>
    </row>
    <row r="18" spans="1:13" x14ac:dyDescent="0.25">
      <c r="A18" s="25" t="s">
        <v>1634</v>
      </c>
      <c r="B18" s="43" t="s">
        <v>1635</v>
      </c>
      <c r="C18" s="44" t="s">
        <v>3</v>
      </c>
      <c r="D18" s="44" t="s">
        <v>1629</v>
      </c>
      <c r="E18" s="31"/>
      <c r="F18" s="31"/>
      <c r="G18" s="31"/>
      <c r="H18" s="22"/>
      <c r="L18" s="22"/>
      <c r="M18" s="22"/>
    </row>
    <row r="19" spans="1:13" x14ac:dyDescent="0.25">
      <c r="A19" s="25" t="s">
        <v>1636</v>
      </c>
      <c r="B19" s="43" t="s">
        <v>1637</v>
      </c>
      <c r="C19" s="44" t="s">
        <v>1322</v>
      </c>
      <c r="D19" s="44" t="s">
        <v>1322</v>
      </c>
      <c r="E19" s="31"/>
      <c r="F19" s="31"/>
      <c r="G19" s="31"/>
      <c r="H19" s="22"/>
      <c r="L19" s="22"/>
      <c r="M19" s="22"/>
    </row>
    <row r="20" spans="1:13" x14ac:dyDescent="0.25">
      <c r="A20" s="25" t="s">
        <v>1638</v>
      </c>
      <c r="B20" s="43" t="s">
        <v>1639</v>
      </c>
      <c r="C20" s="44" t="s">
        <v>3</v>
      </c>
      <c r="D20" s="44" t="s">
        <v>1629</v>
      </c>
      <c r="E20" s="31"/>
      <c r="F20" s="31"/>
      <c r="G20" s="31"/>
      <c r="H20" s="22"/>
      <c r="L20" s="22"/>
      <c r="M20" s="22"/>
    </row>
    <row r="21" spans="1:13" x14ac:dyDescent="0.25">
      <c r="A21" s="25" t="s">
        <v>1640</v>
      </c>
      <c r="B21" s="43" t="s">
        <v>1641</v>
      </c>
      <c r="C21" s="111" t="s">
        <v>1642</v>
      </c>
      <c r="D21" s="44" t="s">
        <v>1643</v>
      </c>
      <c r="E21" s="31"/>
      <c r="F21" s="31"/>
      <c r="G21" s="31"/>
      <c r="H21" s="22"/>
      <c r="L21" s="22"/>
      <c r="M21" s="22"/>
    </row>
    <row r="22" spans="1:13" x14ac:dyDescent="0.25">
      <c r="A22" s="25" t="s">
        <v>1644</v>
      </c>
      <c r="B22" s="43" t="s">
        <v>1645</v>
      </c>
      <c r="C22" s="44" t="s">
        <v>1322</v>
      </c>
      <c r="D22" s="44" t="s">
        <v>1322</v>
      </c>
      <c r="E22" s="31"/>
      <c r="F22" s="31"/>
      <c r="G22" s="31"/>
      <c r="H22" s="22"/>
      <c r="L22" s="22"/>
      <c r="M22" s="22"/>
    </row>
    <row r="23" spans="1:13" x14ac:dyDescent="0.25">
      <c r="A23" s="25" t="s">
        <v>1646</v>
      </c>
      <c r="B23" s="43" t="s">
        <v>1647</v>
      </c>
      <c r="C23" s="44" t="s">
        <v>1279</v>
      </c>
      <c r="D23" s="44" t="s">
        <v>1648</v>
      </c>
      <c r="E23" s="31"/>
      <c r="F23" s="31"/>
      <c r="G23" s="31"/>
      <c r="H23" s="22"/>
      <c r="L23" s="22"/>
      <c r="M23" s="22"/>
    </row>
    <row r="24" spans="1:13" x14ac:dyDescent="0.25">
      <c r="A24" s="25" t="s">
        <v>1649</v>
      </c>
      <c r="B24" s="43" t="s">
        <v>1650</v>
      </c>
      <c r="C24" s="44" t="s">
        <v>1283</v>
      </c>
      <c r="D24" s="44" t="s">
        <v>1651</v>
      </c>
      <c r="E24" s="31"/>
      <c r="F24" s="31"/>
      <c r="G24" s="31"/>
      <c r="H24" s="22"/>
      <c r="L24" s="22"/>
      <c r="M24" s="22"/>
    </row>
    <row r="25" spans="1:13" outlineLevel="1" x14ac:dyDescent="0.25">
      <c r="A25" s="25" t="s">
        <v>1652</v>
      </c>
      <c r="B25" s="41"/>
      <c r="E25" s="31"/>
      <c r="F25" s="31"/>
      <c r="G25" s="31"/>
      <c r="H25" s="22"/>
      <c r="L25" s="22"/>
      <c r="M25" s="22"/>
    </row>
    <row r="26" spans="1:13" outlineLevel="1" x14ac:dyDescent="0.25">
      <c r="A26" s="25" t="s">
        <v>1653</v>
      </c>
      <c r="B26" s="41"/>
      <c r="E26" s="31"/>
      <c r="F26" s="31"/>
      <c r="G26" s="31"/>
      <c r="H26" s="22"/>
      <c r="L26" s="22"/>
      <c r="M26" s="22"/>
    </row>
    <row r="27" spans="1:13" outlineLevel="1" x14ac:dyDescent="0.25">
      <c r="A27" s="25" t="s">
        <v>1654</v>
      </c>
      <c r="B27" s="41"/>
      <c r="E27" s="31"/>
      <c r="F27" s="31"/>
      <c r="G27" s="31"/>
      <c r="H27" s="22"/>
      <c r="L27" s="22"/>
      <c r="M27" s="22"/>
    </row>
    <row r="28" spans="1:13" outlineLevel="1" x14ac:dyDescent="0.25">
      <c r="A28" s="25" t="s">
        <v>1655</v>
      </c>
      <c r="B28" s="41"/>
      <c r="E28" s="31"/>
      <c r="F28" s="31"/>
      <c r="G28" s="31"/>
      <c r="H28" s="22"/>
      <c r="L28" s="22"/>
      <c r="M28" s="22"/>
    </row>
    <row r="29" spans="1:13" outlineLevel="1" x14ac:dyDescent="0.25">
      <c r="A29" s="25" t="s">
        <v>1656</v>
      </c>
      <c r="B29" s="41"/>
      <c r="E29" s="31"/>
      <c r="F29" s="31"/>
      <c r="G29" s="31"/>
      <c r="H29" s="22"/>
      <c r="L29" s="22"/>
      <c r="M29" s="22"/>
    </row>
    <row r="30" spans="1:13" outlineLevel="1" x14ac:dyDescent="0.25">
      <c r="A30" s="25" t="s">
        <v>1657</v>
      </c>
      <c r="B30" s="41"/>
      <c r="E30" s="31"/>
      <c r="F30" s="31"/>
      <c r="G30" s="31"/>
      <c r="H30" s="22"/>
      <c r="L30" s="22"/>
      <c r="M30" s="22"/>
    </row>
    <row r="31" spans="1:13" outlineLevel="1" x14ac:dyDescent="0.25">
      <c r="A31" s="25" t="s">
        <v>1658</v>
      </c>
      <c r="B31" s="41"/>
      <c r="E31" s="31"/>
      <c r="F31" s="31"/>
      <c r="G31" s="31"/>
      <c r="H31" s="22"/>
      <c r="L31" s="22"/>
      <c r="M31" s="22"/>
    </row>
    <row r="32" spans="1:13" outlineLevel="1" x14ac:dyDescent="0.25">
      <c r="A32" s="25" t="s">
        <v>1659</v>
      </c>
      <c r="B32" s="41"/>
      <c r="E32" s="31"/>
      <c r="F32" s="31"/>
      <c r="G32" s="31"/>
      <c r="H32" s="22"/>
      <c r="L32" s="22"/>
      <c r="M32" s="22"/>
    </row>
    <row r="33" spans="1:13" ht="18.75" x14ac:dyDescent="0.25">
      <c r="A33" s="37"/>
      <c r="B33" s="36" t="s">
        <v>1616</v>
      </c>
      <c r="C33" s="37"/>
      <c r="D33" s="37"/>
      <c r="E33" s="37"/>
      <c r="F33" s="37"/>
      <c r="G33" s="37"/>
      <c r="H33" s="22"/>
      <c r="L33" s="22"/>
      <c r="M33" s="22"/>
    </row>
    <row r="34" spans="1:13" ht="15" customHeight="1" x14ac:dyDescent="0.25">
      <c r="A34" s="46"/>
      <c r="B34" s="47" t="s">
        <v>1660</v>
      </c>
      <c r="C34" s="46" t="s">
        <v>1661</v>
      </c>
      <c r="D34" s="46" t="s">
        <v>1625</v>
      </c>
      <c r="E34" s="46" t="s">
        <v>1662</v>
      </c>
      <c r="F34" s="49"/>
      <c r="G34" s="49"/>
      <c r="H34" s="22"/>
      <c r="L34" s="22"/>
      <c r="M34" s="22"/>
    </row>
    <row r="35" spans="1:13" ht="30" x14ac:dyDescent="0.25">
      <c r="A35" s="25" t="s">
        <v>1663</v>
      </c>
      <c r="B35" s="111" t="s">
        <v>3</v>
      </c>
      <c r="C35" s="44" t="s">
        <v>1281</v>
      </c>
      <c r="D35" s="44" t="s">
        <v>1629</v>
      </c>
      <c r="E35" s="44" t="s">
        <v>1664</v>
      </c>
      <c r="F35" s="420"/>
      <c r="G35" s="420"/>
      <c r="H35" s="22"/>
      <c r="L35" s="22"/>
      <c r="M35" s="22"/>
    </row>
    <row r="36" spans="1:13" ht="30" x14ac:dyDescent="0.25">
      <c r="A36" s="25" t="s">
        <v>1665</v>
      </c>
      <c r="B36" s="111" t="s">
        <v>3</v>
      </c>
      <c r="C36" s="44" t="s">
        <v>1281</v>
      </c>
      <c r="D36" s="44" t="s">
        <v>1629</v>
      </c>
      <c r="E36" s="44" t="s">
        <v>1666</v>
      </c>
      <c r="H36" s="22"/>
      <c r="L36" s="22"/>
      <c r="M36" s="22"/>
    </row>
    <row r="37" spans="1:13" x14ac:dyDescent="0.25">
      <c r="A37" s="25" t="s">
        <v>1667</v>
      </c>
      <c r="B37" s="43"/>
      <c r="H37" s="22"/>
      <c r="L37" s="22"/>
      <c r="M37" s="22"/>
    </row>
    <row r="38" spans="1:13" x14ac:dyDescent="0.25">
      <c r="A38" s="25" t="s">
        <v>1668</v>
      </c>
      <c r="B38" s="43"/>
      <c r="H38" s="22"/>
      <c r="L38" s="22"/>
      <c r="M38" s="22"/>
    </row>
    <row r="39" spans="1:13" x14ac:dyDescent="0.25">
      <c r="A39" s="25" t="s">
        <v>1669</v>
      </c>
      <c r="B39" s="43"/>
      <c r="H39" s="22"/>
      <c r="L39" s="22"/>
      <c r="M39" s="22"/>
    </row>
    <row r="40" spans="1:13" x14ac:dyDescent="0.25">
      <c r="A40" s="25" t="s">
        <v>1670</v>
      </c>
      <c r="B40" s="43"/>
      <c r="H40" s="22"/>
      <c r="L40" s="22"/>
      <c r="M40" s="22"/>
    </row>
    <row r="41" spans="1:13" x14ac:dyDescent="0.25">
      <c r="A41" s="25" t="s">
        <v>1671</v>
      </c>
      <c r="B41" s="43"/>
      <c r="H41" s="22"/>
      <c r="L41" s="22"/>
      <c r="M41" s="22"/>
    </row>
    <row r="42" spans="1:13" x14ac:dyDescent="0.25">
      <c r="A42" s="25" t="s">
        <v>1672</v>
      </c>
      <c r="B42" s="43"/>
      <c r="H42" s="22"/>
      <c r="L42" s="22"/>
      <c r="M42" s="22"/>
    </row>
    <row r="43" spans="1:13" x14ac:dyDescent="0.25">
      <c r="A43" s="25" t="s">
        <v>1673</v>
      </c>
      <c r="B43" s="43"/>
      <c r="H43" s="22"/>
      <c r="L43" s="22"/>
      <c r="M43" s="22"/>
    </row>
    <row r="44" spans="1:13" x14ac:dyDescent="0.25">
      <c r="A44" s="25" t="s">
        <v>1674</v>
      </c>
      <c r="B44" s="43"/>
      <c r="H44" s="22"/>
      <c r="L44" s="22"/>
      <c r="M44" s="22"/>
    </row>
    <row r="45" spans="1:13" x14ac:dyDescent="0.25">
      <c r="A45" s="25" t="s">
        <v>1675</v>
      </c>
      <c r="B45" s="43"/>
      <c r="H45" s="22"/>
      <c r="L45" s="22"/>
      <c r="M45" s="22"/>
    </row>
    <row r="46" spans="1:13" x14ac:dyDescent="0.25">
      <c r="A46" s="25" t="s">
        <v>1676</v>
      </c>
      <c r="B46" s="43"/>
      <c r="H46" s="22"/>
      <c r="L46" s="22"/>
      <c r="M46" s="22"/>
    </row>
    <row r="47" spans="1:13" x14ac:dyDescent="0.25">
      <c r="A47" s="25" t="s">
        <v>1677</v>
      </c>
      <c r="B47" s="43"/>
      <c r="H47" s="22"/>
      <c r="L47" s="22"/>
      <c r="M47" s="22"/>
    </row>
    <row r="48" spans="1:13" x14ac:dyDescent="0.25">
      <c r="A48" s="25" t="s">
        <v>1678</v>
      </c>
      <c r="B48" s="43"/>
      <c r="H48" s="22"/>
      <c r="L48" s="22"/>
      <c r="M48" s="22"/>
    </row>
    <row r="49" spans="1:13" x14ac:dyDescent="0.25">
      <c r="A49" s="25" t="s">
        <v>1679</v>
      </c>
      <c r="B49" s="43"/>
      <c r="H49" s="22"/>
      <c r="L49" s="22"/>
      <c r="M49" s="22"/>
    </row>
    <row r="50" spans="1:13" x14ac:dyDescent="0.25">
      <c r="A50" s="25" t="s">
        <v>1680</v>
      </c>
      <c r="B50" s="43"/>
      <c r="H50" s="22"/>
      <c r="L50" s="22"/>
      <c r="M50" s="22"/>
    </row>
    <row r="51" spans="1:13" x14ac:dyDescent="0.25">
      <c r="A51" s="25" t="s">
        <v>1681</v>
      </c>
      <c r="B51" s="43"/>
      <c r="H51" s="22"/>
      <c r="L51" s="22"/>
      <c r="M51" s="22"/>
    </row>
    <row r="52" spans="1:13" x14ac:dyDescent="0.25">
      <c r="A52" s="25" t="s">
        <v>1682</v>
      </c>
      <c r="B52" s="43"/>
      <c r="H52" s="22"/>
      <c r="L52" s="22"/>
      <c r="M52" s="22"/>
    </row>
    <row r="53" spans="1:13" x14ac:dyDescent="0.25">
      <c r="A53" s="25" t="s">
        <v>1683</v>
      </c>
      <c r="B53" s="43"/>
      <c r="H53" s="22"/>
      <c r="L53" s="22"/>
      <c r="M53" s="22"/>
    </row>
    <row r="54" spans="1:13" x14ac:dyDescent="0.25">
      <c r="A54" s="25" t="s">
        <v>1684</v>
      </c>
      <c r="B54" s="43"/>
      <c r="H54" s="22"/>
      <c r="L54" s="22"/>
      <c r="M54" s="22"/>
    </row>
    <row r="55" spans="1:13" x14ac:dyDescent="0.25">
      <c r="A55" s="25" t="s">
        <v>1685</v>
      </c>
      <c r="B55" s="43"/>
      <c r="H55" s="22"/>
      <c r="L55" s="22"/>
      <c r="M55" s="22"/>
    </row>
    <row r="56" spans="1:13" x14ac:dyDescent="0.25">
      <c r="A56" s="25" t="s">
        <v>1686</v>
      </c>
      <c r="B56" s="43"/>
      <c r="H56" s="22"/>
      <c r="L56" s="22"/>
      <c r="M56" s="22"/>
    </row>
    <row r="57" spans="1:13" x14ac:dyDescent="0.25">
      <c r="A57" s="25" t="s">
        <v>1687</v>
      </c>
      <c r="B57" s="43"/>
      <c r="H57" s="22"/>
      <c r="L57" s="22"/>
      <c r="M57" s="22"/>
    </row>
    <row r="58" spans="1:13" x14ac:dyDescent="0.25">
      <c r="A58" s="25" t="s">
        <v>1688</v>
      </c>
      <c r="B58" s="43"/>
      <c r="H58" s="22"/>
      <c r="L58" s="22"/>
      <c r="M58" s="22"/>
    </row>
    <row r="59" spans="1:13" x14ac:dyDescent="0.25">
      <c r="A59" s="25" t="s">
        <v>1689</v>
      </c>
      <c r="B59" s="43"/>
      <c r="H59" s="22"/>
      <c r="L59" s="22"/>
      <c r="M59" s="22"/>
    </row>
    <row r="60" spans="1:13" outlineLevel="1" x14ac:dyDescent="0.25">
      <c r="A60" s="25" t="s">
        <v>1690</v>
      </c>
      <c r="B60" s="43"/>
      <c r="E60" s="43"/>
      <c r="F60" s="43"/>
      <c r="G60" s="43"/>
      <c r="H60" s="22"/>
      <c r="L60" s="22"/>
      <c r="M60" s="22"/>
    </row>
    <row r="61" spans="1:13" outlineLevel="1" x14ac:dyDescent="0.25">
      <c r="A61" s="25" t="s">
        <v>1691</v>
      </c>
      <c r="B61" s="43"/>
      <c r="E61" s="43"/>
      <c r="F61" s="43"/>
      <c r="G61" s="43"/>
      <c r="H61" s="22"/>
      <c r="L61" s="22"/>
      <c r="M61" s="22"/>
    </row>
    <row r="62" spans="1:13" outlineLevel="1" x14ac:dyDescent="0.25">
      <c r="A62" s="25" t="s">
        <v>1692</v>
      </c>
      <c r="B62" s="43"/>
      <c r="E62" s="43"/>
      <c r="F62" s="43"/>
      <c r="G62" s="43"/>
      <c r="H62" s="22"/>
      <c r="L62" s="22"/>
      <c r="M62" s="22"/>
    </row>
    <row r="63" spans="1:13" outlineLevel="1" x14ac:dyDescent="0.25">
      <c r="A63" s="25" t="s">
        <v>1693</v>
      </c>
      <c r="B63" s="43"/>
      <c r="E63" s="43"/>
      <c r="F63" s="43"/>
      <c r="G63" s="43"/>
      <c r="H63" s="22"/>
      <c r="L63" s="22"/>
      <c r="M63" s="22"/>
    </row>
    <row r="64" spans="1:13" outlineLevel="1" x14ac:dyDescent="0.25">
      <c r="A64" s="25" t="s">
        <v>1694</v>
      </c>
      <c r="B64" s="43"/>
      <c r="E64" s="43"/>
      <c r="F64" s="43"/>
      <c r="G64" s="43"/>
      <c r="H64" s="22"/>
      <c r="L64" s="22"/>
      <c r="M64" s="22"/>
    </row>
    <row r="65" spans="1:14" outlineLevel="1" x14ac:dyDescent="0.25">
      <c r="A65" s="25" t="s">
        <v>1695</v>
      </c>
      <c r="B65" s="43"/>
      <c r="E65" s="43"/>
      <c r="F65" s="43"/>
      <c r="G65" s="43"/>
      <c r="H65" s="22"/>
      <c r="L65" s="22"/>
      <c r="M65" s="22"/>
    </row>
    <row r="66" spans="1:14" outlineLevel="1" x14ac:dyDescent="0.25">
      <c r="A66" s="25" t="s">
        <v>1696</v>
      </c>
      <c r="B66" s="43"/>
      <c r="E66" s="43"/>
      <c r="F66" s="43"/>
      <c r="G66" s="43"/>
      <c r="H66" s="22"/>
      <c r="L66" s="22"/>
      <c r="M66" s="22"/>
    </row>
    <row r="67" spans="1:14" outlineLevel="1" x14ac:dyDescent="0.25">
      <c r="A67" s="25" t="s">
        <v>1697</v>
      </c>
      <c r="B67" s="43"/>
      <c r="E67" s="43"/>
      <c r="F67" s="43"/>
      <c r="G67" s="43"/>
      <c r="H67" s="22"/>
      <c r="L67" s="22"/>
      <c r="M67" s="22"/>
    </row>
    <row r="68" spans="1:14" outlineLevel="1" x14ac:dyDescent="0.25">
      <c r="A68" s="25" t="s">
        <v>1698</v>
      </c>
      <c r="B68" s="43"/>
      <c r="E68" s="43"/>
      <c r="F68" s="43"/>
      <c r="G68" s="43"/>
      <c r="H68" s="22"/>
      <c r="L68" s="22"/>
      <c r="M68" s="22"/>
    </row>
    <row r="69" spans="1:14" outlineLevel="1" x14ac:dyDescent="0.25">
      <c r="A69" s="25" t="s">
        <v>1699</v>
      </c>
      <c r="B69" s="43"/>
      <c r="E69" s="43"/>
      <c r="F69" s="43"/>
      <c r="G69" s="43"/>
      <c r="H69" s="22"/>
      <c r="L69" s="22"/>
      <c r="M69" s="22"/>
    </row>
    <row r="70" spans="1:14" outlineLevel="1" x14ac:dyDescent="0.25">
      <c r="A70" s="25" t="s">
        <v>1700</v>
      </c>
      <c r="B70" s="43"/>
      <c r="E70" s="43"/>
      <c r="F70" s="43"/>
      <c r="G70" s="43"/>
      <c r="H70" s="22"/>
      <c r="L70" s="22"/>
      <c r="M70" s="22"/>
    </row>
    <row r="71" spans="1:14" outlineLevel="1" x14ac:dyDescent="0.25">
      <c r="A71" s="25" t="s">
        <v>1701</v>
      </c>
      <c r="B71" s="43"/>
      <c r="E71" s="43"/>
      <c r="F71" s="43"/>
      <c r="G71" s="43"/>
      <c r="H71" s="22"/>
      <c r="L71" s="22"/>
      <c r="M71" s="22"/>
    </row>
    <row r="72" spans="1:14" outlineLevel="1" x14ac:dyDescent="0.25">
      <c r="A72" s="25" t="s">
        <v>1702</v>
      </c>
      <c r="B72" s="43"/>
      <c r="E72" s="43"/>
      <c r="F72" s="43"/>
      <c r="G72" s="43"/>
      <c r="H72" s="22"/>
      <c r="L72" s="22"/>
      <c r="M72" s="22"/>
    </row>
    <row r="73" spans="1:14" ht="18.75" x14ac:dyDescent="0.25">
      <c r="A73" s="37"/>
      <c r="B73" s="36" t="s">
        <v>1619</v>
      </c>
      <c r="C73" s="37"/>
      <c r="D73" s="37"/>
      <c r="E73" s="37"/>
      <c r="F73" s="37"/>
      <c r="G73" s="37"/>
      <c r="H73" s="22"/>
    </row>
    <row r="74" spans="1:14" ht="15" customHeight="1" x14ac:dyDescent="0.25">
      <c r="A74" s="46"/>
      <c r="B74" s="47" t="s">
        <v>1703</v>
      </c>
      <c r="C74" s="46" t="s">
        <v>1704</v>
      </c>
      <c r="D74" s="46"/>
      <c r="E74" s="49"/>
      <c r="F74" s="49"/>
      <c r="G74" s="49"/>
      <c r="H74" s="61"/>
      <c r="I74" s="61"/>
      <c r="J74" s="61"/>
      <c r="K74" s="61"/>
      <c r="L74" s="61"/>
      <c r="M74" s="61"/>
      <c r="N74" s="61"/>
    </row>
    <row r="75" spans="1:14" x14ac:dyDescent="0.25">
      <c r="A75" s="25" t="s">
        <v>1705</v>
      </c>
      <c r="B75" s="25" t="s">
        <v>1453</v>
      </c>
      <c r="C75" s="421">
        <v>37.27888451645623</v>
      </c>
      <c r="H75" s="22"/>
    </row>
    <row r="76" spans="1:14" x14ac:dyDescent="0.25">
      <c r="A76" s="25" t="s">
        <v>1706</v>
      </c>
      <c r="B76" s="25" t="s">
        <v>1707</v>
      </c>
      <c r="C76" s="421">
        <v>27.217463803992377</v>
      </c>
      <c r="H76" s="22"/>
    </row>
    <row r="77" spans="1:14" outlineLevel="1" x14ac:dyDescent="0.25">
      <c r="A77" s="25" t="s">
        <v>1708</v>
      </c>
      <c r="H77" s="22"/>
    </row>
    <row r="78" spans="1:14" outlineLevel="1" x14ac:dyDescent="0.25">
      <c r="A78" s="25" t="s">
        <v>1709</v>
      </c>
      <c r="H78" s="22"/>
    </row>
    <row r="79" spans="1:14" outlineLevel="1" x14ac:dyDescent="0.25">
      <c r="A79" s="25" t="s">
        <v>1710</v>
      </c>
      <c r="H79" s="22"/>
    </row>
    <row r="80" spans="1:14" outlineLevel="1" x14ac:dyDescent="0.25">
      <c r="A80" s="25" t="s">
        <v>1711</v>
      </c>
      <c r="H80" s="22"/>
    </row>
    <row r="81" spans="1:8" x14ac:dyDescent="0.25">
      <c r="A81" s="46"/>
      <c r="B81" s="47" t="s">
        <v>1712</v>
      </c>
      <c r="C81" s="46" t="s">
        <v>534</v>
      </c>
      <c r="D81" s="46" t="s">
        <v>535</v>
      </c>
      <c r="E81" s="49" t="s">
        <v>1713</v>
      </c>
      <c r="F81" s="49" t="s">
        <v>1714</v>
      </c>
      <c r="G81" s="49" t="s">
        <v>1715</v>
      </c>
      <c r="H81" s="22"/>
    </row>
    <row r="82" spans="1:8" x14ac:dyDescent="0.25">
      <c r="A82" s="25" t="s">
        <v>1716</v>
      </c>
      <c r="B82" s="25" t="s">
        <v>1717</v>
      </c>
      <c r="C82" s="422">
        <v>0.99710436305742134</v>
      </c>
      <c r="D82" s="44" t="s">
        <v>69</v>
      </c>
      <c r="E82" s="44" t="s">
        <v>69</v>
      </c>
      <c r="F82" s="44" t="s">
        <v>69</v>
      </c>
      <c r="G82" s="423">
        <f>C82</f>
        <v>0.99710436305742134</v>
      </c>
      <c r="H82" s="22"/>
    </row>
    <row r="83" spans="1:8" x14ac:dyDescent="0.25">
      <c r="A83" s="25" t="s">
        <v>1718</v>
      </c>
      <c r="B83" s="25" t="s">
        <v>1719</v>
      </c>
      <c r="C83" s="424">
        <v>1.5218307136481502E-3</v>
      </c>
      <c r="D83" s="44" t="s">
        <v>69</v>
      </c>
      <c r="E83" s="44" t="s">
        <v>69</v>
      </c>
      <c r="F83" s="44" t="s">
        <v>69</v>
      </c>
      <c r="G83" s="423">
        <f>C83</f>
        <v>1.5218307136481502E-3</v>
      </c>
      <c r="H83" s="22"/>
    </row>
    <row r="84" spans="1:8" x14ac:dyDescent="0.25">
      <c r="A84" s="25" t="s">
        <v>1720</v>
      </c>
      <c r="B84" s="25" t="s">
        <v>1721</v>
      </c>
      <c r="C84" s="424">
        <v>3.4153920822787464E-4</v>
      </c>
      <c r="D84" s="44" t="s">
        <v>69</v>
      </c>
      <c r="E84" s="44" t="s">
        <v>69</v>
      </c>
      <c r="F84" s="44" t="s">
        <v>69</v>
      </c>
      <c r="G84" s="423">
        <f>C84</f>
        <v>3.4153920822787464E-4</v>
      </c>
      <c r="H84" s="22"/>
    </row>
    <row r="85" spans="1:8" x14ac:dyDescent="0.25">
      <c r="A85" s="25" t="s">
        <v>1722</v>
      </c>
      <c r="B85" s="25" t="s">
        <v>1723</v>
      </c>
      <c r="C85" s="424"/>
      <c r="D85" s="44" t="s">
        <v>69</v>
      </c>
      <c r="E85" s="44" t="s">
        <v>69</v>
      </c>
      <c r="F85" s="44" t="s">
        <v>69</v>
      </c>
      <c r="G85" s="423"/>
      <c r="H85" s="22"/>
    </row>
    <row r="86" spans="1:8" x14ac:dyDescent="0.25">
      <c r="A86" s="25" t="s">
        <v>1724</v>
      </c>
      <c r="B86" s="25" t="s">
        <v>1725</v>
      </c>
      <c r="C86" s="424"/>
      <c r="D86" s="44" t="s">
        <v>69</v>
      </c>
      <c r="E86" s="44" t="s">
        <v>69</v>
      </c>
      <c r="F86" s="44" t="s">
        <v>69</v>
      </c>
      <c r="H86" s="22"/>
    </row>
    <row r="87" spans="1:8" outlineLevel="1" x14ac:dyDescent="0.25">
      <c r="A87" s="25" t="s">
        <v>1726</v>
      </c>
      <c r="B87" s="25" t="s">
        <v>1727</v>
      </c>
      <c r="C87" s="424">
        <v>1.0322670207029126E-3</v>
      </c>
      <c r="D87" s="44" t="s">
        <v>69</v>
      </c>
      <c r="E87" s="44" t="s">
        <v>69</v>
      </c>
      <c r="F87" s="44" t="s">
        <v>69</v>
      </c>
      <c r="G87" s="425">
        <f>C87</f>
        <v>1.0322670207029126E-3</v>
      </c>
      <c r="H87" s="22"/>
    </row>
    <row r="88" spans="1:8" outlineLevel="1" x14ac:dyDescent="0.25">
      <c r="A88" s="25" t="s">
        <v>1728</v>
      </c>
      <c r="C88" s="425"/>
      <c r="D88" s="44"/>
      <c r="E88" s="44"/>
      <c r="F88" s="44"/>
      <c r="G88" s="425"/>
      <c r="H88" s="22"/>
    </row>
    <row r="89" spans="1:8" outlineLevel="1" x14ac:dyDescent="0.25">
      <c r="A89" s="25" t="s">
        <v>1729</v>
      </c>
      <c r="H89" s="22"/>
    </row>
    <row r="90" spans="1:8" outlineLevel="1" x14ac:dyDescent="0.25">
      <c r="A90" s="25" t="s">
        <v>1730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2018-07-20T17:45:45Z</dcterms:created>
  <dcterms:modified xsi:type="dcterms:W3CDTF">2018-07-24T17:09:11Z</dcterms:modified>
</cp:coreProperties>
</file>